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615" windowWidth="17895" windowHeight="11130"/>
  </bookViews>
  <sheets>
    <sheet name="2025" sheetId="1" r:id="rId1"/>
  </sheets>
  <definedNames>
    <definedName name="_xlnm.Print_Area" localSheetId="0">'2025'!$A$2:$CI$72</definedName>
  </definedNames>
  <calcPr calcId="145621"/>
</workbook>
</file>

<file path=xl/calcChain.xml><?xml version="1.0" encoding="utf-8"?>
<calcChain xmlns="http://schemas.openxmlformats.org/spreadsheetml/2006/main">
  <c r="BJ60" i="1" l="1"/>
  <c r="BJ57" i="1" s="1"/>
  <c r="BJ52" i="1"/>
  <c r="BJ49" i="1"/>
  <c r="BJ48" i="1"/>
  <c r="BJ42" i="1"/>
  <c r="BJ41" i="1"/>
  <c r="BJ35" i="1"/>
  <c r="BJ28" i="1"/>
  <c r="BJ21" i="1"/>
  <c r="BJ19" i="1"/>
  <c r="BJ17" i="1" s="1"/>
  <c r="BJ11" i="1"/>
  <c r="BJ65" i="1" l="1"/>
  <c r="AE65" i="1"/>
  <c r="V65" i="1"/>
  <c r="D65" i="1"/>
  <c r="CE64" i="1"/>
  <c r="CB64" i="1"/>
  <c r="CA64" i="1"/>
  <c r="BQ64" i="1"/>
  <c r="BN64" i="1"/>
  <c r="BF64" i="1"/>
  <c r="AU64" i="1"/>
  <c r="AP64" i="1"/>
  <c r="AY64" i="1" s="1"/>
  <c r="AM64" i="1"/>
  <c r="AE64" i="1"/>
  <c r="AA64" i="1"/>
  <c r="AC64" i="1" s="1"/>
  <c r="P64" i="1"/>
  <c r="H64" i="1"/>
  <c r="AD64" i="1" s="1"/>
  <c r="D64" i="1"/>
  <c r="CE63" i="1"/>
  <c r="CB63" i="1"/>
  <c r="CA63" i="1"/>
  <c r="BQ63" i="1"/>
  <c r="BN63" i="1"/>
  <c r="BF63" i="1"/>
  <c r="BP63" i="1" s="1"/>
  <c r="AU63" i="1"/>
  <c r="AP63" i="1"/>
  <c r="AY63" i="1" s="1"/>
  <c r="AM63" i="1"/>
  <c r="AE63" i="1"/>
  <c r="AC63" i="1"/>
  <c r="AA63" i="1"/>
  <c r="P63" i="1"/>
  <c r="H63" i="1"/>
  <c r="AD63" i="1" s="1"/>
  <c r="C63" i="1" s="1"/>
  <c r="D63" i="1"/>
  <c r="CE62" i="1"/>
  <c r="CB62" i="1"/>
  <c r="CA62" i="1"/>
  <c r="BQ62" i="1"/>
  <c r="BN62" i="1"/>
  <c r="BF62" i="1"/>
  <c r="AU62" i="1"/>
  <c r="AP62" i="1"/>
  <c r="AY62" i="1" s="1"/>
  <c r="AM62" i="1"/>
  <c r="AE62" i="1"/>
  <c r="AA62" i="1"/>
  <c r="AC62" i="1" s="1"/>
  <c r="P62" i="1"/>
  <c r="H62" i="1"/>
  <c r="AD62" i="1" s="1"/>
  <c r="D62" i="1"/>
  <c r="CE61" i="1"/>
  <c r="CB61" i="1"/>
  <c r="CA61" i="1"/>
  <c r="BQ61" i="1"/>
  <c r="BN61" i="1"/>
  <c r="BF61" i="1"/>
  <c r="AU61" i="1"/>
  <c r="AP61" i="1"/>
  <c r="AY61" i="1" s="1"/>
  <c r="AM61" i="1"/>
  <c r="AE61" i="1"/>
  <c r="D61" i="1" s="1"/>
  <c r="AC61" i="1"/>
  <c r="P61" i="1"/>
  <c r="H61" i="1"/>
  <c r="AD61" i="1" s="1"/>
  <c r="CG60" i="1"/>
  <c r="CF60" i="1"/>
  <c r="CD60" i="1"/>
  <c r="CC60" i="1"/>
  <c r="CE60" i="1" s="1"/>
  <c r="CB60" i="1"/>
  <c r="BZ60" i="1"/>
  <c r="BY60" i="1"/>
  <c r="BX60" i="1"/>
  <c r="BW60" i="1"/>
  <c r="BV60" i="1"/>
  <c r="BU60" i="1"/>
  <c r="BT60" i="1"/>
  <c r="BS60" i="1"/>
  <c r="BR60" i="1"/>
  <c r="CA60" i="1" s="1"/>
  <c r="BO60" i="1"/>
  <c r="BM60" i="1"/>
  <c r="BL60" i="1"/>
  <c r="BK60" i="1"/>
  <c r="BI60" i="1"/>
  <c r="BH60" i="1"/>
  <c r="BG60" i="1"/>
  <c r="BN60" i="1" s="1"/>
  <c r="BE60" i="1"/>
  <c r="BD60" i="1"/>
  <c r="BC60" i="1"/>
  <c r="BF60" i="1" s="1"/>
  <c r="BB60" i="1"/>
  <c r="AZ60" i="1"/>
  <c r="BQ60" i="1" s="1"/>
  <c r="AV60" i="1"/>
  <c r="AT60" i="1"/>
  <c r="AQ60" i="1"/>
  <c r="AU60" i="1" s="1"/>
  <c r="AO60" i="1"/>
  <c r="AN60" i="1"/>
  <c r="AP60" i="1" s="1"/>
  <c r="AY60" i="1" s="1"/>
  <c r="AJ60" i="1"/>
  <c r="AI60" i="1"/>
  <c r="AH60" i="1"/>
  <c r="AG60" i="1"/>
  <c r="AG57" i="1" s="1"/>
  <c r="AF60" i="1"/>
  <c r="AE60" i="1"/>
  <c r="W60" i="1"/>
  <c r="AA60" i="1" s="1"/>
  <c r="AC60" i="1" s="1"/>
  <c r="T60" i="1"/>
  <c r="S60" i="1"/>
  <c r="R60" i="1"/>
  <c r="Q60" i="1"/>
  <c r="O60" i="1"/>
  <c r="N60" i="1"/>
  <c r="M60" i="1"/>
  <c r="L60" i="1"/>
  <c r="K60" i="1"/>
  <c r="J60" i="1"/>
  <c r="P60" i="1" s="1"/>
  <c r="I60" i="1"/>
  <c r="G60" i="1"/>
  <c r="F60" i="1"/>
  <c r="H60" i="1" s="1"/>
  <c r="E60" i="1"/>
  <c r="D60" i="1"/>
  <c r="CE59" i="1"/>
  <c r="CB59" i="1"/>
  <c r="CA59" i="1"/>
  <c r="BQ59" i="1"/>
  <c r="BN59" i="1"/>
  <c r="BF59" i="1"/>
  <c r="BP59" i="1" s="1"/>
  <c r="AU59" i="1"/>
  <c r="AP59" i="1"/>
  <c r="AY59" i="1" s="1"/>
  <c r="AM59" i="1"/>
  <c r="AE59" i="1"/>
  <c r="AA59" i="1"/>
  <c r="AC59" i="1" s="1"/>
  <c r="P59" i="1"/>
  <c r="H59" i="1"/>
  <c r="AD59" i="1" s="1"/>
  <c r="D59" i="1"/>
  <c r="CG58" i="1"/>
  <c r="CF58" i="1"/>
  <c r="CD58" i="1"/>
  <c r="CC58" i="1"/>
  <c r="CE58" i="1" s="1"/>
  <c r="CB58" i="1"/>
  <c r="BZ58" i="1"/>
  <c r="BY58" i="1"/>
  <c r="BX58" i="1"/>
  <c r="BW58" i="1"/>
  <c r="BV58" i="1"/>
  <c r="BU58" i="1"/>
  <c r="BT58" i="1"/>
  <c r="BS58" i="1"/>
  <c r="BR58" i="1"/>
  <c r="CA58" i="1" s="1"/>
  <c r="BO58" i="1"/>
  <c r="BN58" i="1"/>
  <c r="BE58" i="1"/>
  <c r="BD58" i="1"/>
  <c r="BC58" i="1"/>
  <c r="BF58" i="1" s="1"/>
  <c r="BB58" i="1"/>
  <c r="AZ58" i="1"/>
  <c r="BQ58" i="1" s="1"/>
  <c r="AV58" i="1"/>
  <c r="AT58" i="1"/>
  <c r="AQ58" i="1"/>
  <c r="AU58" i="1" s="1"/>
  <c r="AO58" i="1"/>
  <c r="AN58" i="1"/>
  <c r="AP58" i="1" s="1"/>
  <c r="AY58" i="1" s="1"/>
  <c r="AJ58" i="1"/>
  <c r="AI58" i="1"/>
  <c r="AH58" i="1"/>
  <c r="AG58" i="1"/>
  <c r="AF58" i="1"/>
  <c r="AM58" i="1" s="1"/>
  <c r="AE58" i="1"/>
  <c r="AA58" i="1"/>
  <c r="AC58" i="1" s="1"/>
  <c r="W58" i="1"/>
  <c r="T58" i="1"/>
  <c r="S58" i="1"/>
  <c r="R58" i="1"/>
  <c r="Q58" i="1"/>
  <c r="O58" i="1"/>
  <c r="N58" i="1"/>
  <c r="L58" i="1"/>
  <c r="K58" i="1"/>
  <c r="J58" i="1"/>
  <c r="I58" i="1"/>
  <c r="P58" i="1" s="1"/>
  <c r="G58" i="1"/>
  <c r="F58" i="1"/>
  <c r="E58" i="1"/>
  <c r="H58" i="1" s="1"/>
  <c r="AD58" i="1" s="1"/>
  <c r="D58" i="1"/>
  <c r="CG57" i="1"/>
  <c r="CF57" i="1"/>
  <c r="CD57" i="1"/>
  <c r="CC57" i="1"/>
  <c r="CE57" i="1" s="1"/>
  <c r="CB57" i="1"/>
  <c r="BZ57" i="1"/>
  <c r="BY57" i="1"/>
  <c r="BX57" i="1"/>
  <c r="BW57" i="1"/>
  <c r="BV57" i="1"/>
  <c r="BU57" i="1"/>
  <c r="BT57" i="1"/>
  <c r="BS57" i="1"/>
  <c r="BR57" i="1"/>
  <c r="CA57" i="1" s="1"/>
  <c r="BO57" i="1"/>
  <c r="BM57" i="1"/>
  <c r="BL57" i="1"/>
  <c r="BK57" i="1"/>
  <c r="BI57" i="1"/>
  <c r="BH57" i="1"/>
  <c r="BG57" i="1"/>
  <c r="BE57" i="1"/>
  <c r="BD57" i="1"/>
  <c r="BC57" i="1"/>
  <c r="BF57" i="1" s="1"/>
  <c r="BB57" i="1"/>
  <c r="AZ57" i="1"/>
  <c r="BQ57" i="1" s="1"/>
  <c r="AV57" i="1"/>
  <c r="AT57" i="1"/>
  <c r="AQ57" i="1"/>
  <c r="AU57" i="1" s="1"/>
  <c r="AO57" i="1"/>
  <c r="AN57" i="1"/>
  <c r="AP57" i="1" s="1"/>
  <c r="AY57" i="1" s="1"/>
  <c r="AJ57" i="1"/>
  <c r="AI57" i="1"/>
  <c r="AH57" i="1"/>
  <c r="AF57" i="1"/>
  <c r="AE57" i="1"/>
  <c r="W57" i="1"/>
  <c r="AA57" i="1" s="1"/>
  <c r="AC57" i="1" s="1"/>
  <c r="T57" i="1"/>
  <c r="S57" i="1"/>
  <c r="R57" i="1"/>
  <c r="Q57" i="1"/>
  <c r="O57" i="1"/>
  <c r="N57" i="1"/>
  <c r="M57" i="1"/>
  <c r="L57" i="1"/>
  <c r="K57" i="1"/>
  <c r="J57" i="1"/>
  <c r="I57" i="1"/>
  <c r="G57" i="1"/>
  <c r="F57" i="1"/>
  <c r="H57" i="1" s="1"/>
  <c r="E57" i="1"/>
  <c r="D57" i="1"/>
  <c r="CE56" i="1"/>
  <c r="CB56" i="1"/>
  <c r="CA56" i="1"/>
  <c r="BQ56" i="1"/>
  <c r="BN56" i="1"/>
  <c r="BF56" i="1"/>
  <c r="BP56" i="1" s="1"/>
  <c r="AU56" i="1"/>
  <c r="AP56" i="1"/>
  <c r="AY56" i="1" s="1"/>
  <c r="AM56" i="1"/>
  <c r="AE56" i="1"/>
  <c r="AA56" i="1"/>
  <c r="AC56" i="1" s="1"/>
  <c r="P56" i="1"/>
  <c r="H56" i="1"/>
  <c r="D56" i="1"/>
  <c r="CE55" i="1"/>
  <c r="CA55" i="1"/>
  <c r="BN55" i="1"/>
  <c r="BF55" i="1"/>
  <c r="BP55" i="1" s="1"/>
  <c r="AU55" i="1"/>
  <c r="AP55" i="1"/>
  <c r="AY55" i="1" s="1"/>
  <c r="AM55" i="1"/>
  <c r="AA55" i="1"/>
  <c r="AC55" i="1" s="1"/>
  <c r="P55" i="1"/>
  <c r="H55" i="1"/>
  <c r="CE54" i="1"/>
  <c r="CB54" i="1"/>
  <c r="CA54" i="1"/>
  <c r="BQ54" i="1"/>
  <c r="BN54" i="1"/>
  <c r="BF54" i="1"/>
  <c r="BP54" i="1" s="1"/>
  <c r="AU54" i="1"/>
  <c r="AP54" i="1"/>
  <c r="AY54" i="1" s="1"/>
  <c r="C54" i="1" s="1"/>
  <c r="AM54" i="1"/>
  <c r="AE54" i="1"/>
  <c r="AA54" i="1"/>
  <c r="AC54" i="1" s="1"/>
  <c r="R54" i="1"/>
  <c r="P54" i="1"/>
  <c r="H54" i="1"/>
  <c r="D54" i="1"/>
  <c r="CE53" i="1"/>
  <c r="CB53" i="1"/>
  <c r="CA53" i="1"/>
  <c r="BQ53" i="1"/>
  <c r="BN53" i="1"/>
  <c r="BF53" i="1"/>
  <c r="AU53" i="1"/>
  <c r="AP53" i="1"/>
  <c r="AY53" i="1" s="1"/>
  <c r="AM53" i="1"/>
  <c r="AE53" i="1"/>
  <c r="AC53" i="1"/>
  <c r="AA53" i="1"/>
  <c r="P53" i="1"/>
  <c r="H53" i="1"/>
  <c r="D53" i="1"/>
  <c r="CG52" i="1"/>
  <c r="CF52" i="1"/>
  <c r="CD52" i="1"/>
  <c r="CC52" i="1"/>
  <c r="CE52" i="1" s="1"/>
  <c r="BZ52" i="1"/>
  <c r="BY52" i="1"/>
  <c r="BX52" i="1"/>
  <c r="BW52" i="1"/>
  <c r="BV52" i="1"/>
  <c r="BU52" i="1"/>
  <c r="BT52" i="1"/>
  <c r="BS52" i="1"/>
  <c r="CB52" i="1" s="1"/>
  <c r="BR52" i="1"/>
  <c r="BO52" i="1"/>
  <c r="BM52" i="1"/>
  <c r="BL52" i="1"/>
  <c r="BK52" i="1"/>
  <c r="BI52" i="1"/>
  <c r="BH52" i="1"/>
  <c r="BG52" i="1"/>
  <c r="BE52" i="1"/>
  <c r="BD52" i="1"/>
  <c r="BQ52" i="1" s="1"/>
  <c r="BC52" i="1"/>
  <c r="BB52" i="1"/>
  <c r="AZ52" i="1"/>
  <c r="AV52" i="1"/>
  <c r="AT52" i="1"/>
  <c r="AQ52" i="1"/>
  <c r="AU52" i="1" s="1"/>
  <c r="AO52" i="1"/>
  <c r="AN52" i="1"/>
  <c r="AP52" i="1" s="1"/>
  <c r="AY52" i="1" s="1"/>
  <c r="AJ52" i="1"/>
  <c r="AI52" i="1"/>
  <c r="AH52" i="1"/>
  <c r="AG52" i="1"/>
  <c r="AM52" i="1" s="1"/>
  <c r="AF52" i="1"/>
  <c r="AE52" i="1"/>
  <c r="D52" i="1" s="1"/>
  <c r="AB52" i="1"/>
  <c r="AB65" i="1" s="1"/>
  <c r="Z52" i="1"/>
  <c r="Z65" i="1" s="1"/>
  <c r="Y52" i="1"/>
  <c r="Y65" i="1" s="1"/>
  <c r="X52" i="1"/>
  <c r="T52" i="1"/>
  <c r="S52" i="1"/>
  <c r="R52" i="1"/>
  <c r="Q52" i="1"/>
  <c r="O52" i="1"/>
  <c r="N52" i="1"/>
  <c r="M52" i="1"/>
  <c r="L52" i="1"/>
  <c r="K52" i="1"/>
  <c r="J52" i="1"/>
  <c r="I52" i="1"/>
  <c r="G52" i="1"/>
  <c r="F52" i="1"/>
  <c r="E52" i="1"/>
  <c r="H52" i="1" s="1"/>
  <c r="CE51" i="1"/>
  <c r="CB51" i="1"/>
  <c r="CA51" i="1"/>
  <c r="BQ51" i="1"/>
  <c r="BN51" i="1"/>
  <c r="BF51" i="1"/>
  <c r="AU51" i="1"/>
  <c r="AP51" i="1"/>
  <c r="AY51" i="1" s="1"/>
  <c r="AM51" i="1"/>
  <c r="AE51" i="1"/>
  <c r="D51" i="1" s="1"/>
  <c r="AC51" i="1"/>
  <c r="P51" i="1"/>
  <c r="H51" i="1"/>
  <c r="AD51" i="1" s="1"/>
  <c r="C51" i="1"/>
  <c r="CE50" i="1"/>
  <c r="CB50" i="1"/>
  <c r="CA50" i="1"/>
  <c r="BQ50" i="1"/>
  <c r="BN50" i="1"/>
  <c r="BF50" i="1"/>
  <c r="BP50" i="1" s="1"/>
  <c r="AU50" i="1"/>
  <c r="AP50" i="1"/>
  <c r="AY50" i="1" s="1"/>
  <c r="AM50" i="1"/>
  <c r="AE50" i="1"/>
  <c r="D50" i="1" s="1"/>
  <c r="AC50" i="1"/>
  <c r="P50" i="1"/>
  <c r="H50" i="1"/>
  <c r="AD50" i="1" s="1"/>
  <c r="CG49" i="1"/>
  <c r="CF49" i="1"/>
  <c r="CF48" i="1" s="1"/>
  <c r="CD49" i="1"/>
  <c r="CD48" i="1" s="1"/>
  <c r="CC49" i="1"/>
  <c r="CB49" i="1"/>
  <c r="BZ49" i="1"/>
  <c r="BZ48" i="1" s="1"/>
  <c r="BY49" i="1"/>
  <c r="BX49" i="1"/>
  <c r="BX48" i="1" s="1"/>
  <c r="BW49" i="1"/>
  <c r="BV49" i="1"/>
  <c r="BV48" i="1" s="1"/>
  <c r="BU49" i="1"/>
  <c r="BT49" i="1"/>
  <c r="BT48" i="1" s="1"/>
  <c r="BS49" i="1"/>
  <c r="BR49" i="1"/>
  <c r="BO49" i="1"/>
  <c r="BM49" i="1"/>
  <c r="BL49" i="1"/>
  <c r="BL48" i="1" s="1"/>
  <c r="BK49" i="1"/>
  <c r="BI49" i="1"/>
  <c r="BI48" i="1" s="1"/>
  <c r="BH49" i="1"/>
  <c r="BG49" i="1"/>
  <c r="BG48" i="1" s="1"/>
  <c r="BE49" i="1"/>
  <c r="BE48" i="1" s="1"/>
  <c r="BD49" i="1"/>
  <c r="BC49" i="1"/>
  <c r="BB49" i="1"/>
  <c r="AZ49" i="1"/>
  <c r="AV49" i="1"/>
  <c r="AV48" i="1" s="1"/>
  <c r="AT49" i="1"/>
  <c r="AT48" i="1" s="1"/>
  <c r="AQ49" i="1"/>
  <c r="AU49" i="1" s="1"/>
  <c r="AO49" i="1"/>
  <c r="AN49" i="1"/>
  <c r="AN48" i="1" s="1"/>
  <c r="AJ49" i="1"/>
  <c r="AJ48" i="1" s="1"/>
  <c r="AI49" i="1"/>
  <c r="AH49" i="1"/>
  <c r="AH48" i="1" s="1"/>
  <c r="AG49" i="1"/>
  <c r="AF49" i="1"/>
  <c r="AE49" i="1"/>
  <c r="T49" i="1"/>
  <c r="T48" i="1" s="1"/>
  <c r="S49" i="1"/>
  <c r="AC49" i="1" s="1"/>
  <c r="R49" i="1"/>
  <c r="R48" i="1" s="1"/>
  <c r="Q49" i="1"/>
  <c r="O49" i="1"/>
  <c r="N49" i="1"/>
  <c r="N48" i="1" s="1"/>
  <c r="M49" i="1"/>
  <c r="L49" i="1"/>
  <c r="L48" i="1" s="1"/>
  <c r="K49" i="1"/>
  <c r="J49" i="1"/>
  <c r="J48" i="1" s="1"/>
  <c r="I49" i="1"/>
  <c r="H49" i="1"/>
  <c r="E49" i="1"/>
  <c r="D49" i="1"/>
  <c r="CG48" i="1"/>
  <c r="CC48" i="1"/>
  <c r="CE48" i="1" s="1"/>
  <c r="BY48" i="1"/>
  <c r="BW48" i="1"/>
  <c r="BU48" i="1"/>
  <c r="BS48" i="1"/>
  <c r="CB48" i="1" s="1"/>
  <c r="BO48" i="1"/>
  <c r="BM48" i="1"/>
  <c r="BK48" i="1"/>
  <c r="BH48" i="1"/>
  <c r="BD48" i="1"/>
  <c r="BB48" i="1"/>
  <c r="AQ48" i="1"/>
  <c r="AU48" i="1" s="1"/>
  <c r="AO48" i="1"/>
  <c r="AI48" i="1"/>
  <c r="AG48" i="1"/>
  <c r="AE48" i="1"/>
  <c r="D48" i="1" s="1"/>
  <c r="AC48" i="1"/>
  <c r="S48" i="1"/>
  <c r="Q48" i="1"/>
  <c r="O48" i="1"/>
  <c r="M48" i="1"/>
  <c r="K48" i="1"/>
  <c r="I48" i="1"/>
  <c r="P48" i="1" s="1"/>
  <c r="G48" i="1"/>
  <c r="F48" i="1"/>
  <c r="E48" i="1"/>
  <c r="H48" i="1" s="1"/>
  <c r="C48" i="1"/>
  <c r="CE47" i="1"/>
  <c r="CA47" i="1"/>
  <c r="BN47" i="1"/>
  <c r="BF47" i="1"/>
  <c r="BP47" i="1" s="1"/>
  <c r="AU47" i="1"/>
  <c r="AP47" i="1"/>
  <c r="AY47" i="1" s="1"/>
  <c r="AM47" i="1"/>
  <c r="AC47" i="1"/>
  <c r="P47" i="1"/>
  <c r="AD47" i="1" s="1"/>
  <c r="H47" i="1"/>
  <c r="CF46" i="1"/>
  <c r="CD46" i="1"/>
  <c r="CC46" i="1"/>
  <c r="CE46" i="1" s="1"/>
  <c r="BZ46" i="1"/>
  <c r="BY46" i="1"/>
  <c r="BX46" i="1"/>
  <c r="CA46" i="1" s="1"/>
  <c r="BN46" i="1"/>
  <c r="BF46" i="1"/>
  <c r="BB46" i="1"/>
  <c r="BP46" i="1" s="1"/>
  <c r="AV46" i="1"/>
  <c r="AT46" i="1"/>
  <c r="AQ46" i="1"/>
  <c r="AU46" i="1" s="1"/>
  <c r="AO46" i="1"/>
  <c r="AN46" i="1"/>
  <c r="AP46" i="1" s="1"/>
  <c r="AY46" i="1" s="1"/>
  <c r="AI46" i="1"/>
  <c r="AH46" i="1"/>
  <c r="AG46" i="1"/>
  <c r="AF46" i="1"/>
  <c r="AC46" i="1"/>
  <c r="Q46" i="1"/>
  <c r="Q65" i="1" s="1"/>
  <c r="O46" i="1"/>
  <c r="N46" i="1"/>
  <c r="M46" i="1"/>
  <c r="L46" i="1"/>
  <c r="K46" i="1"/>
  <c r="J46" i="1"/>
  <c r="I46" i="1"/>
  <c r="G46" i="1"/>
  <c r="F46" i="1"/>
  <c r="E46" i="1"/>
  <c r="H46" i="1" s="1"/>
  <c r="CE45" i="1"/>
  <c r="CB45" i="1"/>
  <c r="CA45" i="1"/>
  <c r="BQ45" i="1"/>
  <c r="BN45" i="1"/>
  <c r="BF45" i="1"/>
  <c r="BP45" i="1" s="1"/>
  <c r="AU45" i="1"/>
  <c r="AP45" i="1"/>
  <c r="AM45" i="1"/>
  <c r="AE45" i="1"/>
  <c r="AC45" i="1"/>
  <c r="P45" i="1"/>
  <c r="AD45" i="1" s="1"/>
  <c r="H45" i="1"/>
  <c r="D45" i="1"/>
  <c r="CE44" i="1"/>
  <c r="CB44" i="1"/>
  <c r="CA44" i="1"/>
  <c r="BQ44" i="1"/>
  <c r="BN44" i="1"/>
  <c r="BF44" i="1"/>
  <c r="BP44" i="1" s="1"/>
  <c r="AU44" i="1"/>
  <c r="AP44" i="1"/>
  <c r="AM44" i="1"/>
  <c r="AE44" i="1"/>
  <c r="AC44" i="1"/>
  <c r="P44" i="1"/>
  <c r="AD44" i="1" s="1"/>
  <c r="H44" i="1"/>
  <c r="D44" i="1"/>
  <c r="CE43" i="1"/>
  <c r="CB43" i="1"/>
  <c r="CA43" i="1"/>
  <c r="BQ43" i="1"/>
  <c r="BN43" i="1"/>
  <c r="BF43" i="1"/>
  <c r="BP43" i="1" s="1"/>
  <c r="AU43" i="1"/>
  <c r="AP43" i="1"/>
  <c r="AM43" i="1"/>
  <c r="AE43" i="1"/>
  <c r="AC43" i="1"/>
  <c r="P43" i="1"/>
  <c r="AD43" i="1" s="1"/>
  <c r="H43" i="1"/>
  <c r="D43" i="1"/>
  <c r="CG42" i="1"/>
  <c r="CF42" i="1"/>
  <c r="CD42" i="1"/>
  <c r="CC42" i="1"/>
  <c r="CE42" i="1" s="1"/>
  <c r="BW42" i="1"/>
  <c r="BV42" i="1"/>
  <c r="BS42" i="1"/>
  <c r="CB42" i="1" s="1"/>
  <c r="BR42" i="1"/>
  <c r="CA42" i="1" s="1"/>
  <c r="BO42" i="1"/>
  <c r="BO41" i="1" s="1"/>
  <c r="BM42" i="1"/>
  <c r="BM41" i="1" s="1"/>
  <c r="BL42" i="1"/>
  <c r="BK42" i="1"/>
  <c r="BK41" i="1" s="1"/>
  <c r="BI42" i="1"/>
  <c r="BH42" i="1"/>
  <c r="BH41" i="1" s="1"/>
  <c r="BG42" i="1"/>
  <c r="BE42" i="1"/>
  <c r="BD42" i="1"/>
  <c r="BD41" i="1" s="1"/>
  <c r="BC42" i="1"/>
  <c r="BB42" i="1"/>
  <c r="BA42" i="1"/>
  <c r="AZ42" i="1"/>
  <c r="AV42" i="1"/>
  <c r="AT42" i="1"/>
  <c r="AT41" i="1" s="1"/>
  <c r="AQ42" i="1"/>
  <c r="AO42" i="1"/>
  <c r="AN42" i="1"/>
  <c r="AP42" i="1" s="1"/>
  <c r="AJ42" i="1"/>
  <c r="AI42" i="1"/>
  <c r="AH42" i="1"/>
  <c r="AG42" i="1"/>
  <c r="AF42" i="1"/>
  <c r="AM42" i="1" s="1"/>
  <c r="AE42" i="1"/>
  <c r="D42" i="1" s="1"/>
  <c r="T42" i="1"/>
  <c r="T41" i="1" s="1"/>
  <c r="S42" i="1"/>
  <c r="R42" i="1"/>
  <c r="R41" i="1" s="1"/>
  <c r="Q42" i="1"/>
  <c r="O42" i="1"/>
  <c r="N42" i="1"/>
  <c r="N41" i="1" s="1"/>
  <c r="M42" i="1"/>
  <c r="L42" i="1"/>
  <c r="L41" i="1" s="1"/>
  <c r="K42" i="1"/>
  <c r="J42" i="1"/>
  <c r="J41" i="1" s="1"/>
  <c r="I42" i="1"/>
  <c r="G42" i="1"/>
  <c r="F42" i="1"/>
  <c r="F41" i="1" s="1"/>
  <c r="E42" i="1"/>
  <c r="CG41" i="1"/>
  <c r="CF41" i="1"/>
  <c r="CD41" i="1"/>
  <c r="CC41" i="1"/>
  <c r="CE41" i="1" s="1"/>
  <c r="BZ41" i="1"/>
  <c r="BY41" i="1"/>
  <c r="BW41" i="1"/>
  <c r="BV41" i="1"/>
  <c r="BU41" i="1"/>
  <c r="BT41" i="1"/>
  <c r="BS41" i="1"/>
  <c r="CB41" i="1" s="1"/>
  <c r="BR41" i="1"/>
  <c r="CA41" i="1" s="1"/>
  <c r="BL41" i="1"/>
  <c r="BI41" i="1"/>
  <c r="BG41" i="1"/>
  <c r="BE41" i="1"/>
  <c r="BC41" i="1"/>
  <c r="BA41" i="1"/>
  <c r="AV41" i="1"/>
  <c r="AX41" i="1" s="1"/>
  <c r="AS41" i="1"/>
  <c r="AR41" i="1"/>
  <c r="AQ41" i="1"/>
  <c r="AO41" i="1"/>
  <c r="AJ41" i="1"/>
  <c r="AI41" i="1"/>
  <c r="AH41" i="1"/>
  <c r="AG41" i="1"/>
  <c r="AF41" i="1"/>
  <c r="AM41" i="1" s="1"/>
  <c r="AE41" i="1"/>
  <c r="S41" i="1"/>
  <c r="O41" i="1"/>
  <c r="M41" i="1"/>
  <c r="K41" i="1"/>
  <c r="I41" i="1"/>
  <c r="G41" i="1"/>
  <c r="E41" i="1"/>
  <c r="D41" i="1"/>
  <c r="CE40" i="1"/>
  <c r="CB40" i="1"/>
  <c r="CA40" i="1"/>
  <c r="BQ40" i="1"/>
  <c r="BN40" i="1"/>
  <c r="BF40" i="1"/>
  <c r="AU40" i="1"/>
  <c r="AP40" i="1"/>
  <c r="AY40" i="1" s="1"/>
  <c r="AM40" i="1"/>
  <c r="AE40" i="1"/>
  <c r="D40" i="1" s="1"/>
  <c r="AA40" i="1"/>
  <c r="AC40" i="1" s="1"/>
  <c r="P40" i="1"/>
  <c r="H40" i="1"/>
  <c r="CE39" i="1"/>
  <c r="CB39" i="1"/>
  <c r="CA39" i="1"/>
  <c r="BQ39" i="1"/>
  <c r="BN39" i="1"/>
  <c r="BF39" i="1"/>
  <c r="AX39" i="1"/>
  <c r="AU39" i="1"/>
  <c r="AP39" i="1"/>
  <c r="AY39" i="1" s="1"/>
  <c r="AM39" i="1"/>
  <c r="AE39" i="1"/>
  <c r="AA39" i="1"/>
  <c r="AC39" i="1" s="1"/>
  <c r="P39" i="1"/>
  <c r="H39" i="1"/>
  <c r="D39" i="1"/>
  <c r="CE38" i="1"/>
  <c r="CB38" i="1"/>
  <c r="CA38" i="1"/>
  <c r="BQ38" i="1"/>
  <c r="BN38" i="1"/>
  <c r="BF38" i="1"/>
  <c r="BP38" i="1" s="1"/>
  <c r="AU38" i="1"/>
  <c r="AP38" i="1"/>
  <c r="AM38" i="1"/>
  <c r="AE38" i="1"/>
  <c r="AA38" i="1"/>
  <c r="AC38" i="1" s="1"/>
  <c r="AD38" i="1" s="1"/>
  <c r="P38" i="1"/>
  <c r="H38" i="1"/>
  <c r="D38" i="1"/>
  <c r="CE37" i="1"/>
  <c r="CB37" i="1"/>
  <c r="CA37" i="1"/>
  <c r="BQ37" i="1"/>
  <c r="BN37" i="1"/>
  <c r="BF37" i="1"/>
  <c r="AU37" i="1"/>
  <c r="AP37" i="1"/>
  <c r="AY37" i="1" s="1"/>
  <c r="AM37" i="1"/>
  <c r="AE37" i="1"/>
  <c r="D37" i="1" s="1"/>
  <c r="AA37" i="1"/>
  <c r="AC37" i="1" s="1"/>
  <c r="P37" i="1"/>
  <c r="H37" i="1"/>
  <c r="CE36" i="1"/>
  <c r="CB36" i="1"/>
  <c r="CA36" i="1"/>
  <c r="BQ36" i="1"/>
  <c r="BN36" i="1"/>
  <c r="BF36" i="1"/>
  <c r="AU36" i="1"/>
  <c r="AP36" i="1"/>
  <c r="AY36" i="1" s="1"/>
  <c r="AM36" i="1"/>
  <c r="AE36" i="1"/>
  <c r="AC36" i="1"/>
  <c r="P36" i="1"/>
  <c r="H36" i="1"/>
  <c r="D36" i="1"/>
  <c r="CG35" i="1"/>
  <c r="CF35" i="1"/>
  <c r="CD35" i="1"/>
  <c r="CC35" i="1"/>
  <c r="CE35" i="1" s="1"/>
  <c r="BZ35" i="1"/>
  <c r="BY35" i="1"/>
  <c r="BX35" i="1"/>
  <c r="BW35" i="1"/>
  <c r="BV35" i="1"/>
  <c r="BU35" i="1"/>
  <c r="BT35" i="1"/>
  <c r="BS35" i="1"/>
  <c r="CB35" i="1" s="1"/>
  <c r="BR35" i="1"/>
  <c r="BO35" i="1"/>
  <c r="BM35" i="1"/>
  <c r="BL35" i="1"/>
  <c r="BK35" i="1"/>
  <c r="BI35" i="1"/>
  <c r="BH35" i="1"/>
  <c r="BG35" i="1"/>
  <c r="BE35" i="1"/>
  <c r="BD35" i="1"/>
  <c r="BQ35" i="1" s="1"/>
  <c r="BC35" i="1"/>
  <c r="BB35" i="1"/>
  <c r="AZ35" i="1"/>
  <c r="AW35" i="1"/>
  <c r="AV35" i="1"/>
  <c r="AT35" i="1"/>
  <c r="AQ35" i="1"/>
  <c r="AO35" i="1"/>
  <c r="AN35" i="1"/>
  <c r="AP35" i="1" s="1"/>
  <c r="AJ35" i="1"/>
  <c r="AI35" i="1"/>
  <c r="AH35" i="1"/>
  <c r="AG35" i="1"/>
  <c r="AF35" i="1"/>
  <c r="AM35" i="1" s="1"/>
  <c r="AE35" i="1"/>
  <c r="W35" i="1"/>
  <c r="AA35" i="1" s="1"/>
  <c r="AC35" i="1" s="1"/>
  <c r="T35" i="1"/>
  <c r="S35" i="1"/>
  <c r="R35" i="1"/>
  <c r="Q35" i="1"/>
  <c r="O35" i="1"/>
  <c r="N35" i="1"/>
  <c r="M35" i="1"/>
  <c r="L35" i="1"/>
  <c r="K35" i="1"/>
  <c r="J35" i="1"/>
  <c r="I35" i="1"/>
  <c r="G35" i="1"/>
  <c r="F35" i="1"/>
  <c r="H35" i="1" s="1"/>
  <c r="E35" i="1"/>
  <c r="D35" i="1"/>
  <c r="CE34" i="1"/>
  <c r="CB34" i="1"/>
  <c r="CA34" i="1"/>
  <c r="BQ34" i="1"/>
  <c r="BN34" i="1"/>
  <c r="BF34" i="1"/>
  <c r="BP34" i="1" s="1"/>
  <c r="AU34" i="1"/>
  <c r="AP34" i="1"/>
  <c r="AM34" i="1"/>
  <c r="AE34" i="1"/>
  <c r="AD34" i="1"/>
  <c r="AA34" i="1"/>
  <c r="AC34" i="1" s="1"/>
  <c r="P34" i="1"/>
  <c r="H34" i="1"/>
  <c r="D34" i="1"/>
  <c r="CA33" i="1"/>
  <c r="BN33" i="1"/>
  <c r="BP33" i="1" s="1"/>
  <c r="CE32" i="1"/>
  <c r="CA32" i="1"/>
  <c r="BN32" i="1"/>
  <c r="BF32" i="1"/>
  <c r="AU32" i="1"/>
  <c r="AP32" i="1"/>
  <c r="AY32" i="1" s="1"/>
  <c r="AM32" i="1"/>
  <c r="AD32" i="1"/>
  <c r="AA32" i="1"/>
  <c r="AC32" i="1" s="1"/>
  <c r="P32" i="1"/>
  <c r="H32" i="1"/>
  <c r="CE31" i="1"/>
  <c r="CB31" i="1"/>
  <c r="CA31" i="1"/>
  <c r="BQ31" i="1"/>
  <c r="BN31" i="1"/>
  <c r="BF31" i="1"/>
  <c r="AU31" i="1"/>
  <c r="AP31" i="1"/>
  <c r="AY31" i="1" s="1"/>
  <c r="AM31" i="1"/>
  <c r="AE31" i="1"/>
  <c r="AC31" i="1"/>
  <c r="P31" i="1"/>
  <c r="AD31" i="1" s="1"/>
  <c r="H31" i="1"/>
  <c r="D31" i="1"/>
  <c r="CE30" i="1"/>
  <c r="CB30" i="1"/>
  <c r="CA30" i="1"/>
  <c r="BQ30" i="1"/>
  <c r="BN30" i="1"/>
  <c r="BF30" i="1"/>
  <c r="AU30" i="1"/>
  <c r="AP30" i="1"/>
  <c r="AY30" i="1" s="1"/>
  <c r="AM30" i="1"/>
  <c r="AE30" i="1"/>
  <c r="AC30" i="1"/>
  <c r="P30" i="1"/>
  <c r="AD30" i="1" s="1"/>
  <c r="H30" i="1"/>
  <c r="D30" i="1"/>
  <c r="CE29" i="1"/>
  <c r="CB29" i="1"/>
  <c r="CA29" i="1"/>
  <c r="BQ29" i="1"/>
  <c r="BN29" i="1"/>
  <c r="BF29" i="1"/>
  <c r="AU29" i="1"/>
  <c r="AP29" i="1"/>
  <c r="AM29" i="1"/>
  <c r="AE29" i="1"/>
  <c r="AC29" i="1"/>
  <c r="P29" i="1"/>
  <c r="AD29" i="1" s="1"/>
  <c r="H29" i="1"/>
  <c r="D29" i="1"/>
  <c r="CG28" i="1"/>
  <c r="CF28" i="1"/>
  <c r="CD28" i="1"/>
  <c r="CC28" i="1"/>
  <c r="BZ28" i="1"/>
  <c r="BY28" i="1"/>
  <c r="BX28" i="1"/>
  <c r="BW28" i="1"/>
  <c r="BV28" i="1"/>
  <c r="BU28" i="1"/>
  <c r="BU17" i="1" s="1"/>
  <c r="BT28" i="1"/>
  <c r="BS28" i="1"/>
  <c r="BR28" i="1"/>
  <c r="BO28" i="1"/>
  <c r="BO17" i="1" s="1"/>
  <c r="BM28" i="1"/>
  <c r="BL28" i="1"/>
  <c r="BK28" i="1"/>
  <c r="BI28" i="1"/>
  <c r="BH28" i="1"/>
  <c r="BG28" i="1"/>
  <c r="BE28" i="1"/>
  <c r="BD28" i="1"/>
  <c r="BD17" i="1" s="1"/>
  <c r="BC28" i="1"/>
  <c r="BC17" i="1" s="1"/>
  <c r="BB28" i="1"/>
  <c r="BA28" i="1"/>
  <c r="AZ28" i="1"/>
  <c r="BQ28" i="1" s="1"/>
  <c r="AV28" i="1"/>
  <c r="AT28" i="1"/>
  <c r="AS28" i="1"/>
  <c r="AR28" i="1"/>
  <c r="AQ28" i="1"/>
  <c r="AU28" i="1" s="1"/>
  <c r="AO28" i="1"/>
  <c r="AN28" i="1"/>
  <c r="AP28" i="1" s="1"/>
  <c r="AY28" i="1" s="1"/>
  <c r="AJ28" i="1"/>
  <c r="AI28" i="1"/>
  <c r="AH28" i="1"/>
  <c r="AG28" i="1"/>
  <c r="AF28" i="1"/>
  <c r="AM28" i="1" s="1"/>
  <c r="AE28" i="1"/>
  <c r="W28" i="1"/>
  <c r="AA28" i="1" s="1"/>
  <c r="AC28" i="1" s="1"/>
  <c r="T28" i="1"/>
  <c r="S28" i="1"/>
  <c r="R28" i="1"/>
  <c r="Q28" i="1"/>
  <c r="O28" i="1"/>
  <c r="N28" i="1"/>
  <c r="M28" i="1"/>
  <c r="L28" i="1"/>
  <c r="K28" i="1"/>
  <c r="J28" i="1"/>
  <c r="P28" i="1" s="1"/>
  <c r="I28" i="1"/>
  <c r="G28" i="1"/>
  <c r="F28" i="1"/>
  <c r="H28" i="1" s="1"/>
  <c r="E28" i="1"/>
  <c r="D28" i="1"/>
  <c r="CE27" i="1"/>
  <c r="CB27" i="1"/>
  <c r="CA27" i="1"/>
  <c r="BQ27" i="1"/>
  <c r="BN27" i="1"/>
  <c r="BF27" i="1"/>
  <c r="BP27" i="1" s="1"/>
  <c r="AU27" i="1"/>
  <c r="AP27" i="1"/>
  <c r="AY27" i="1" s="1"/>
  <c r="AM27" i="1"/>
  <c r="AE27" i="1"/>
  <c r="AC27" i="1"/>
  <c r="P27" i="1"/>
  <c r="AD27" i="1" s="1"/>
  <c r="C27" i="1" s="1"/>
  <c r="H27" i="1"/>
  <c r="D27" i="1"/>
  <c r="CE26" i="1"/>
  <c r="CB26" i="1"/>
  <c r="CA26" i="1"/>
  <c r="BQ26" i="1"/>
  <c r="BN26" i="1"/>
  <c r="BF26" i="1"/>
  <c r="BP26" i="1" s="1"/>
  <c r="AU26" i="1"/>
  <c r="AP26" i="1"/>
  <c r="AY26" i="1" s="1"/>
  <c r="AM26" i="1"/>
  <c r="AE26" i="1"/>
  <c r="AC26" i="1"/>
  <c r="P26" i="1"/>
  <c r="AD26" i="1" s="1"/>
  <c r="H26" i="1"/>
  <c r="D26" i="1"/>
  <c r="CE25" i="1"/>
  <c r="CB25" i="1"/>
  <c r="CA25" i="1"/>
  <c r="BQ25" i="1"/>
  <c r="BN25" i="1"/>
  <c r="BF25" i="1"/>
  <c r="BP25" i="1" s="1"/>
  <c r="AU25" i="1"/>
  <c r="AP25" i="1"/>
  <c r="AY25" i="1" s="1"/>
  <c r="AM25" i="1"/>
  <c r="AE25" i="1"/>
  <c r="AC25" i="1"/>
  <c r="P25" i="1"/>
  <c r="AD25" i="1" s="1"/>
  <c r="C25" i="1" s="1"/>
  <c r="H25" i="1"/>
  <c r="D25" i="1"/>
  <c r="CE24" i="1"/>
  <c r="CB24" i="1"/>
  <c r="CA24" i="1"/>
  <c r="BQ24" i="1"/>
  <c r="BN24" i="1"/>
  <c r="BF24" i="1"/>
  <c r="AU24" i="1"/>
  <c r="AP24" i="1"/>
  <c r="AY24" i="1" s="1"/>
  <c r="AM24" i="1"/>
  <c r="AE24" i="1"/>
  <c r="AC24" i="1"/>
  <c r="P24" i="1"/>
  <c r="AD24" i="1" s="1"/>
  <c r="H24" i="1"/>
  <c r="D24" i="1"/>
  <c r="CE23" i="1"/>
  <c r="CB23" i="1"/>
  <c r="CA23" i="1"/>
  <c r="BQ23" i="1"/>
  <c r="BN23" i="1"/>
  <c r="BF23" i="1"/>
  <c r="BP23" i="1" s="1"/>
  <c r="AU23" i="1"/>
  <c r="AP23" i="1"/>
  <c r="AY23" i="1" s="1"/>
  <c r="AM23" i="1"/>
  <c r="AE23" i="1"/>
  <c r="AA23" i="1"/>
  <c r="P23" i="1"/>
  <c r="H23" i="1"/>
  <c r="D23" i="1"/>
  <c r="CE22" i="1"/>
  <c r="CB22" i="1"/>
  <c r="CA22" i="1"/>
  <c r="BQ22" i="1"/>
  <c r="BN22" i="1"/>
  <c r="BF22" i="1"/>
  <c r="BP22" i="1" s="1"/>
  <c r="AU22" i="1"/>
  <c r="AP22" i="1"/>
  <c r="AY22" i="1" s="1"/>
  <c r="AM22" i="1"/>
  <c r="AE22" i="1"/>
  <c r="D22" i="1" s="1"/>
  <c r="AC22" i="1"/>
  <c r="P22" i="1"/>
  <c r="H22" i="1"/>
  <c r="AD22" i="1" s="1"/>
  <c r="CG21" i="1"/>
  <c r="CF21" i="1"/>
  <c r="CD21" i="1"/>
  <c r="CC21" i="1"/>
  <c r="CB21" i="1"/>
  <c r="BZ21" i="1"/>
  <c r="BY21" i="1"/>
  <c r="BX21" i="1"/>
  <c r="BW21" i="1"/>
  <c r="BV21" i="1"/>
  <c r="BU21" i="1"/>
  <c r="BT21" i="1"/>
  <c r="BS21" i="1"/>
  <c r="BR21" i="1"/>
  <c r="CA21" i="1" s="1"/>
  <c r="BO21" i="1"/>
  <c r="BM21" i="1"/>
  <c r="BL21" i="1"/>
  <c r="BK21" i="1"/>
  <c r="BI21" i="1"/>
  <c r="BH21" i="1"/>
  <c r="BG21" i="1"/>
  <c r="BN21" i="1" s="1"/>
  <c r="BP21" i="1" s="1"/>
  <c r="BE21" i="1"/>
  <c r="BD21" i="1"/>
  <c r="BC21" i="1"/>
  <c r="BF21" i="1" s="1"/>
  <c r="BB21" i="1"/>
  <c r="AZ21" i="1"/>
  <c r="BQ21" i="1" s="1"/>
  <c r="AV21" i="1"/>
  <c r="AT21" i="1"/>
  <c r="AQ21" i="1"/>
  <c r="AU21" i="1" s="1"/>
  <c r="AO21" i="1"/>
  <c r="AN21" i="1"/>
  <c r="AP21" i="1" s="1"/>
  <c r="AY21" i="1" s="1"/>
  <c r="AL21" i="1"/>
  <c r="AK21" i="1"/>
  <c r="AJ21" i="1"/>
  <c r="AI21" i="1"/>
  <c r="AH21" i="1"/>
  <c r="AG21" i="1"/>
  <c r="AF21" i="1"/>
  <c r="AE21" i="1"/>
  <c r="AB21" i="1"/>
  <c r="Z21" i="1"/>
  <c r="Y21" i="1"/>
  <c r="X21" i="1"/>
  <c r="W21" i="1"/>
  <c r="T21" i="1"/>
  <c r="T17" i="1" s="1"/>
  <c r="S21" i="1"/>
  <c r="R21" i="1"/>
  <c r="Q21" i="1"/>
  <c r="O21" i="1"/>
  <c r="O17" i="1" s="1"/>
  <c r="N21" i="1"/>
  <c r="N17" i="1" s="1"/>
  <c r="M21" i="1"/>
  <c r="L21" i="1"/>
  <c r="L17" i="1" s="1"/>
  <c r="K21" i="1"/>
  <c r="K17" i="1" s="1"/>
  <c r="J21" i="1"/>
  <c r="J17" i="1" s="1"/>
  <c r="I21" i="1"/>
  <c r="G21" i="1"/>
  <c r="F21" i="1"/>
  <c r="F17" i="1" s="1"/>
  <c r="E21" i="1"/>
  <c r="D21" i="1"/>
  <c r="CE20" i="1"/>
  <c r="CB20" i="1"/>
  <c r="CA20" i="1"/>
  <c r="BQ20" i="1"/>
  <c r="BN20" i="1"/>
  <c r="BF20" i="1"/>
  <c r="BP20" i="1" s="1"/>
  <c r="AU20" i="1"/>
  <c r="AP20" i="1"/>
  <c r="AM20" i="1"/>
  <c r="AE20" i="1"/>
  <c r="AC20" i="1"/>
  <c r="P20" i="1"/>
  <c r="AD20" i="1" s="1"/>
  <c r="H20" i="1"/>
  <c r="D20" i="1"/>
  <c r="CG19" i="1"/>
  <c r="CG17" i="1" s="1"/>
  <c r="CF19" i="1"/>
  <c r="CD19" i="1"/>
  <c r="CC19" i="1"/>
  <c r="CC17" i="1" s="1"/>
  <c r="BZ19" i="1"/>
  <c r="BY19" i="1"/>
  <c r="BY17" i="1" s="1"/>
  <c r="BX19" i="1"/>
  <c r="BW19" i="1"/>
  <c r="BW17" i="1" s="1"/>
  <c r="BU19" i="1"/>
  <c r="BT19" i="1"/>
  <c r="BS19" i="1"/>
  <c r="BR19" i="1"/>
  <c r="CA19" i="1" s="1"/>
  <c r="BO19" i="1"/>
  <c r="BM19" i="1"/>
  <c r="BL19" i="1"/>
  <c r="BK19" i="1"/>
  <c r="BI19" i="1"/>
  <c r="BH19" i="1"/>
  <c r="BG19" i="1"/>
  <c r="BE19" i="1"/>
  <c r="BE17" i="1" s="1"/>
  <c r="BD19" i="1"/>
  <c r="BC19" i="1"/>
  <c r="BF19" i="1" s="1"/>
  <c r="BB19" i="1"/>
  <c r="AZ19" i="1"/>
  <c r="AV19" i="1"/>
  <c r="AT19" i="1"/>
  <c r="AT17" i="1" s="1"/>
  <c r="AQ19" i="1"/>
  <c r="AO19" i="1"/>
  <c r="AN19" i="1"/>
  <c r="AP19" i="1" s="1"/>
  <c r="AJ19" i="1"/>
  <c r="AI19" i="1"/>
  <c r="AH19" i="1"/>
  <c r="AG19" i="1"/>
  <c r="AF19" i="1"/>
  <c r="AM19" i="1" s="1"/>
  <c r="AE19" i="1"/>
  <c r="AA19" i="1"/>
  <c r="AC19" i="1" s="1"/>
  <c r="T19" i="1"/>
  <c r="R19" i="1"/>
  <c r="R17" i="1" s="1"/>
  <c r="Q19" i="1"/>
  <c r="O19" i="1"/>
  <c r="N19" i="1"/>
  <c r="M19" i="1"/>
  <c r="L19" i="1"/>
  <c r="K19" i="1"/>
  <c r="J19" i="1"/>
  <c r="I19" i="1"/>
  <c r="G19" i="1"/>
  <c r="F19" i="1"/>
  <c r="H19" i="1" s="1"/>
  <c r="E19" i="1"/>
  <c r="D19" i="1"/>
  <c r="CE18" i="1"/>
  <c r="CB18" i="1"/>
  <c r="CA18" i="1"/>
  <c r="BQ18" i="1"/>
  <c r="BN18" i="1"/>
  <c r="BF18" i="1"/>
  <c r="BP18" i="1" s="1"/>
  <c r="AU18" i="1"/>
  <c r="AP18" i="1"/>
  <c r="AM18" i="1"/>
  <c r="AE18" i="1"/>
  <c r="AA18" i="1"/>
  <c r="AC18" i="1" s="1"/>
  <c r="AD18" i="1" s="1"/>
  <c r="P18" i="1"/>
  <c r="H18" i="1"/>
  <c r="D18" i="1"/>
  <c r="CF17" i="1"/>
  <c r="CD17" i="1"/>
  <c r="BZ17" i="1"/>
  <c r="BX17" i="1"/>
  <c r="BT17" i="1"/>
  <c r="BL17" i="1"/>
  <c r="BI17" i="1"/>
  <c r="BG17" i="1"/>
  <c r="BA17" i="1"/>
  <c r="BA65" i="1" s="1"/>
  <c r="AW17" i="1"/>
  <c r="AW65" i="1" s="1"/>
  <c r="AV17" i="1"/>
  <c r="AS17" i="1"/>
  <c r="AS65" i="1" s="1"/>
  <c r="AR17" i="1"/>
  <c r="AR65" i="1" s="1"/>
  <c r="AQ17" i="1"/>
  <c r="AO17" i="1"/>
  <c r="AJ17" i="1"/>
  <c r="AI17" i="1"/>
  <c r="AH17" i="1"/>
  <c r="AG17" i="1"/>
  <c r="AF17" i="1"/>
  <c r="AE17" i="1"/>
  <c r="D17" i="1" s="1"/>
  <c r="S17" i="1"/>
  <c r="Q17" i="1"/>
  <c r="M17" i="1"/>
  <c r="I17" i="1"/>
  <c r="G17" i="1"/>
  <c r="E17" i="1"/>
  <c r="CE16" i="1"/>
  <c r="CB16" i="1"/>
  <c r="CA16" i="1"/>
  <c r="BQ16" i="1"/>
  <c r="BN16" i="1"/>
  <c r="BF16" i="1"/>
  <c r="AU16" i="1"/>
  <c r="AP16" i="1"/>
  <c r="AY16" i="1" s="1"/>
  <c r="AM16" i="1"/>
  <c r="AE16" i="1"/>
  <c r="D16" i="1" s="1"/>
  <c r="AA16" i="1"/>
  <c r="AC16" i="1" s="1"/>
  <c r="P16" i="1"/>
  <c r="H16" i="1"/>
  <c r="CE15" i="1"/>
  <c r="CB15" i="1"/>
  <c r="CA15" i="1"/>
  <c r="BQ15" i="1"/>
  <c r="BN15" i="1"/>
  <c r="BF15" i="1"/>
  <c r="BP15" i="1" s="1"/>
  <c r="AU15" i="1"/>
  <c r="AP15" i="1"/>
  <c r="AM15" i="1"/>
  <c r="AE15" i="1"/>
  <c r="AC15" i="1"/>
  <c r="P15" i="1"/>
  <c r="AD15" i="1" s="1"/>
  <c r="H15" i="1"/>
  <c r="D15" i="1"/>
  <c r="CE14" i="1"/>
  <c r="CB14" i="1"/>
  <c r="CA14" i="1"/>
  <c r="BQ14" i="1"/>
  <c r="BN14" i="1"/>
  <c r="BF14" i="1"/>
  <c r="BP14" i="1" s="1"/>
  <c r="AU14" i="1"/>
  <c r="AP14" i="1"/>
  <c r="AM14" i="1"/>
  <c r="AE14" i="1"/>
  <c r="AC14" i="1"/>
  <c r="P14" i="1"/>
  <c r="AD14" i="1" s="1"/>
  <c r="H14" i="1"/>
  <c r="D14" i="1"/>
  <c r="CE13" i="1"/>
  <c r="CB13" i="1"/>
  <c r="CA13" i="1"/>
  <c r="BQ13" i="1"/>
  <c r="BN13" i="1"/>
  <c r="BF13" i="1"/>
  <c r="BP13" i="1" s="1"/>
  <c r="AU13" i="1"/>
  <c r="AP13" i="1"/>
  <c r="AY13" i="1" s="1"/>
  <c r="AM13" i="1"/>
  <c r="AE13" i="1"/>
  <c r="AC13" i="1"/>
  <c r="P13" i="1"/>
  <c r="AD13" i="1" s="1"/>
  <c r="H13" i="1"/>
  <c r="D13" i="1"/>
  <c r="CE12" i="1"/>
  <c r="CB12" i="1"/>
  <c r="CA12" i="1"/>
  <c r="BQ12" i="1"/>
  <c r="BN12" i="1"/>
  <c r="BF12" i="1"/>
  <c r="BP12" i="1" s="1"/>
  <c r="AU12" i="1"/>
  <c r="AP12" i="1"/>
  <c r="AY12" i="1" s="1"/>
  <c r="AM12" i="1"/>
  <c r="AE12" i="1"/>
  <c r="AC12" i="1"/>
  <c r="P12" i="1"/>
  <c r="AD12" i="1" s="1"/>
  <c r="H12" i="1"/>
  <c r="D12" i="1"/>
  <c r="CG11" i="1"/>
  <c r="CG65" i="1" s="1"/>
  <c r="CF11" i="1"/>
  <c r="CF65" i="1" s="1"/>
  <c r="CD11" i="1"/>
  <c r="CC11" i="1"/>
  <c r="CC65" i="1" s="1"/>
  <c r="BZ11" i="1"/>
  <c r="BZ65" i="1" s="1"/>
  <c r="BY11" i="1"/>
  <c r="BY65" i="1" s="1"/>
  <c r="BX11" i="1"/>
  <c r="BX65" i="1" s="1"/>
  <c r="BW11" i="1"/>
  <c r="BW65" i="1" s="1"/>
  <c r="BV11" i="1"/>
  <c r="BU11" i="1"/>
  <c r="BU65" i="1" s="1"/>
  <c r="BT11" i="1"/>
  <c r="BT65" i="1" s="1"/>
  <c r="BS11" i="1"/>
  <c r="CB11" i="1" s="1"/>
  <c r="BO11" i="1"/>
  <c r="BO65" i="1" s="1"/>
  <c r="BM11" i="1"/>
  <c r="BL11" i="1"/>
  <c r="BK11" i="1"/>
  <c r="BI11" i="1"/>
  <c r="BI65" i="1" s="1"/>
  <c r="BH11" i="1"/>
  <c r="BG11" i="1"/>
  <c r="BE11" i="1"/>
  <c r="BD11" i="1"/>
  <c r="BD65" i="1" s="1"/>
  <c r="BC11" i="1"/>
  <c r="BF11" i="1" s="1"/>
  <c r="BB11" i="1"/>
  <c r="AZ11" i="1"/>
  <c r="AV11" i="1"/>
  <c r="AV65" i="1" s="1"/>
  <c r="AX65" i="1" s="1"/>
  <c r="AT11" i="1"/>
  <c r="AQ11" i="1"/>
  <c r="AQ65" i="1" s="1"/>
  <c r="AO11" i="1"/>
  <c r="AO65" i="1" s="1"/>
  <c r="AN11" i="1"/>
  <c r="AL11" i="1"/>
  <c r="AK11" i="1"/>
  <c r="AJ11" i="1"/>
  <c r="AJ65" i="1" s="1"/>
  <c r="AI11" i="1"/>
  <c r="AH11" i="1"/>
  <c r="AH65" i="1" s="1"/>
  <c r="AG11" i="1"/>
  <c r="AF11" i="1"/>
  <c r="AM11" i="1" s="1"/>
  <c r="AE11" i="1"/>
  <c r="T11" i="1"/>
  <c r="S65" i="1"/>
  <c r="R11" i="1"/>
  <c r="Q11" i="1"/>
  <c r="O11" i="1"/>
  <c r="N11" i="1"/>
  <c r="N65" i="1" s="1"/>
  <c r="M11" i="1"/>
  <c r="M65" i="1" s="1"/>
  <c r="L11" i="1"/>
  <c r="L65" i="1" s="1"/>
  <c r="K11" i="1"/>
  <c r="J11" i="1"/>
  <c r="J65" i="1" s="1"/>
  <c r="I11" i="1"/>
  <c r="I65" i="1" s="1"/>
  <c r="G11" i="1"/>
  <c r="G65" i="1" s="1"/>
  <c r="F11" i="1"/>
  <c r="F65" i="1" s="1"/>
  <c r="D11" i="1"/>
  <c r="CE10" i="1"/>
  <c r="CB10" i="1"/>
  <c r="CA10" i="1"/>
  <c r="BQ10" i="1"/>
  <c r="BN10" i="1"/>
  <c r="BF10" i="1"/>
  <c r="AU10" i="1"/>
  <c r="AP10" i="1"/>
  <c r="AY10" i="1" s="1"/>
  <c r="AM10" i="1"/>
  <c r="AE10" i="1"/>
  <c r="AA10" i="1"/>
  <c r="AC10" i="1" s="1"/>
  <c r="P10" i="1"/>
  <c r="H10" i="1"/>
  <c r="D10" i="1"/>
  <c r="BP24" i="1" l="1"/>
  <c r="AM60" i="1"/>
  <c r="AM57" i="1"/>
  <c r="BP64" i="1"/>
  <c r="C13" i="1"/>
  <c r="P17" i="1"/>
  <c r="BP10" i="1"/>
  <c r="AG65" i="1"/>
  <c r="AI65" i="1"/>
  <c r="BL65" i="1"/>
  <c r="BP16" i="1"/>
  <c r="AM17" i="1"/>
  <c r="P19" i="1"/>
  <c r="BN19" i="1"/>
  <c r="AM21" i="1"/>
  <c r="BN28" i="1"/>
  <c r="BP29" i="1"/>
  <c r="P35" i="1"/>
  <c r="BN35" i="1"/>
  <c r="BP36" i="1"/>
  <c r="BP39" i="1"/>
  <c r="BN41" i="1"/>
  <c r="P46" i="1"/>
  <c r="C47" i="1"/>
  <c r="C50" i="1"/>
  <c r="P52" i="1"/>
  <c r="BP53" i="1"/>
  <c r="P57" i="1"/>
  <c r="BN57" i="1"/>
  <c r="BP57" i="1" s="1"/>
  <c r="BP58" i="1"/>
  <c r="C58" i="1" s="1"/>
  <c r="C59" i="1"/>
  <c r="BP61" i="1"/>
  <c r="BP62" i="1"/>
  <c r="C64" i="1"/>
  <c r="K65" i="1"/>
  <c r="O65" i="1"/>
  <c r="P65" i="1" s="1"/>
  <c r="C12" i="1"/>
  <c r="AD19" i="1"/>
  <c r="BP19" i="1"/>
  <c r="BH17" i="1"/>
  <c r="BH65" i="1" s="1"/>
  <c r="BK17" i="1"/>
  <c r="BK65" i="1" s="1"/>
  <c r="BM17" i="1"/>
  <c r="BM65" i="1" s="1"/>
  <c r="C33" i="1"/>
  <c r="AD46" i="1"/>
  <c r="CD65" i="1"/>
  <c r="CE28" i="1"/>
  <c r="CE65" i="1"/>
  <c r="BV17" i="1"/>
  <c r="BV65" i="1" s="1"/>
  <c r="BP31" i="1"/>
  <c r="C31" i="1" s="1"/>
  <c r="C24" i="1"/>
  <c r="BG65" i="1"/>
  <c r="BP30" i="1"/>
  <c r="C30" i="1" s="1"/>
  <c r="C29" i="1"/>
  <c r="AY29" i="1"/>
  <c r="AD40" i="1"/>
  <c r="C26" i="1"/>
  <c r="AD36" i="1"/>
  <c r="C36" i="1" s="1"/>
  <c r="AD37" i="1"/>
  <c r="C37" i="1" s="1"/>
  <c r="W17" i="1"/>
  <c r="W65" i="1" s="1"/>
  <c r="AD35" i="1"/>
  <c r="AD28" i="1"/>
  <c r="U52" i="1"/>
  <c r="U65" i="1" s="1"/>
  <c r="AA52" i="1"/>
  <c r="AC52" i="1"/>
  <c r="AD56" i="1"/>
  <c r="C56" i="1" s="1"/>
  <c r="AD10" i="1"/>
  <c r="C10" i="1" s="1"/>
  <c r="C22" i="1"/>
  <c r="P11" i="1"/>
  <c r="R65" i="1"/>
  <c r="AP11" i="1"/>
  <c r="AT65" i="1"/>
  <c r="BE65" i="1"/>
  <c r="AC11" i="1"/>
  <c r="AU65" i="1"/>
  <c r="AU11" i="1"/>
  <c r="BQ11" i="1"/>
  <c r="AY14" i="1"/>
  <c r="C14" i="1" s="1"/>
  <c r="AY15" i="1"/>
  <c r="C15" i="1" s="1"/>
  <c r="AD16" i="1"/>
  <c r="C16" i="1" s="1"/>
  <c r="AN17" i="1"/>
  <c r="AP17" i="1" s="1"/>
  <c r="BR17" i="1"/>
  <c r="AY18" i="1"/>
  <c r="C18" i="1" s="1"/>
  <c r="AU19" i="1"/>
  <c r="AY19" i="1" s="1"/>
  <c r="C19" i="1" s="1"/>
  <c r="CB19" i="1"/>
  <c r="CE17" i="1"/>
  <c r="CE19" i="1"/>
  <c r="AY20" i="1"/>
  <c r="C20" i="1" s="1"/>
  <c r="CE21" i="1"/>
  <c r="BB17" i="1"/>
  <c r="BF28" i="1"/>
  <c r="BP28" i="1" s="1"/>
  <c r="CB28" i="1"/>
  <c r="BS17" i="1"/>
  <c r="CB17" i="1" s="1"/>
  <c r="CA28" i="1"/>
  <c r="BP32" i="1"/>
  <c r="AY34" i="1"/>
  <c r="C34" i="1" s="1"/>
  <c r="AU35" i="1"/>
  <c r="AY35" i="1" s="1"/>
  <c r="BP35" i="1"/>
  <c r="BF35" i="1"/>
  <c r="CA35" i="1"/>
  <c r="BP37" i="1"/>
  <c r="AY38" i="1"/>
  <c r="C38" i="1" s="1"/>
  <c r="AD39" i="1"/>
  <c r="BP40" i="1"/>
  <c r="H41" i="1"/>
  <c r="P41" i="1"/>
  <c r="AN41" i="1"/>
  <c r="AP41" i="1" s="1"/>
  <c r="BF41" i="1"/>
  <c r="AC42" i="1"/>
  <c r="AU42" i="1"/>
  <c r="AY42" i="1" s="1"/>
  <c r="BN42" i="1"/>
  <c r="BN48" i="1"/>
  <c r="BN49" i="1"/>
  <c r="BF52" i="1"/>
  <c r="CA52" i="1"/>
  <c r="H11" i="1"/>
  <c r="AD11" i="1" s="1"/>
  <c r="T65" i="1"/>
  <c r="BN11" i="1"/>
  <c r="BP11" i="1" s="1"/>
  <c r="BS65" i="1"/>
  <c r="CB65" i="1" s="1"/>
  <c r="CA11" i="1"/>
  <c r="CE11" i="1"/>
  <c r="E65" i="1"/>
  <c r="H65" i="1" s="1"/>
  <c r="H17" i="1"/>
  <c r="AU17" i="1"/>
  <c r="BF17" i="1"/>
  <c r="BQ19" i="1"/>
  <c r="AZ17" i="1"/>
  <c r="BQ17" i="1" s="1"/>
  <c r="H21" i="1"/>
  <c r="P21" i="1"/>
  <c r="X65" i="1"/>
  <c r="X17" i="1"/>
  <c r="AC23" i="1"/>
  <c r="AC21" i="1" s="1"/>
  <c r="AA21" i="1"/>
  <c r="AA17" i="1" s="1"/>
  <c r="AC17" i="1" s="1"/>
  <c r="C32" i="1"/>
  <c r="AC41" i="1"/>
  <c r="AU41" i="1"/>
  <c r="H42" i="1"/>
  <c r="P42" i="1"/>
  <c r="BQ42" i="1"/>
  <c r="AZ41" i="1"/>
  <c r="BQ41" i="1" s="1"/>
  <c r="BB41" i="1"/>
  <c r="BF42" i="1"/>
  <c r="BP42" i="1" s="1"/>
  <c r="AM49" i="1"/>
  <c r="AF48" i="1"/>
  <c r="AM48" i="1" s="1"/>
  <c r="AY43" i="1"/>
  <c r="C43" i="1" s="1"/>
  <c r="AY44" i="1"/>
  <c r="C44" i="1" s="1"/>
  <c r="AY45" i="1"/>
  <c r="C45" i="1" s="1"/>
  <c r="AM46" i="1"/>
  <c r="C46" i="1" s="1"/>
  <c r="AD48" i="1"/>
  <c r="P49" i="1"/>
  <c r="AD49" i="1" s="1"/>
  <c r="AP48" i="1"/>
  <c r="AY48" i="1" s="1"/>
  <c r="AP49" i="1"/>
  <c r="AY49" i="1" s="1"/>
  <c r="BQ49" i="1"/>
  <c r="AZ48" i="1"/>
  <c r="BQ48" i="1" s="1"/>
  <c r="BF49" i="1"/>
  <c r="BP49" i="1" s="1"/>
  <c r="BC48" i="1"/>
  <c r="BF48" i="1" s="1"/>
  <c r="BP48" i="1" s="1"/>
  <c r="CA49" i="1"/>
  <c r="BR48" i="1"/>
  <c r="CA48" i="1" s="1"/>
  <c r="CE49" i="1"/>
  <c r="BP51" i="1"/>
  <c r="BN52" i="1"/>
  <c r="BP52" i="1" s="1"/>
  <c r="AD53" i="1"/>
  <c r="AD55" i="1"/>
  <c r="C55" i="1" s="1"/>
  <c r="AD57" i="1"/>
  <c r="AD60" i="1"/>
  <c r="BP60" i="1"/>
  <c r="C61" i="1"/>
  <c r="C62" i="1"/>
  <c r="BN65" i="1" l="1"/>
  <c r="BP41" i="1"/>
  <c r="AD42" i="1"/>
  <c r="C42" i="1" s="1"/>
  <c r="C39" i="1"/>
  <c r="BN17" i="1"/>
  <c r="BP17" i="1" s="1"/>
  <c r="C40" i="1"/>
  <c r="C28" i="1"/>
  <c r="C35" i="1"/>
  <c r="AA65" i="1"/>
  <c r="AC65" i="1" s="1"/>
  <c r="BC65" i="1"/>
  <c r="BF65" i="1" s="1"/>
  <c r="AY17" i="1"/>
  <c r="BB65" i="1"/>
  <c r="AZ65" i="1"/>
  <c r="BQ65" i="1" s="1"/>
  <c r="AY11" i="1"/>
  <c r="C11" i="1" s="1"/>
  <c r="AD23" i="1"/>
  <c r="C23" i="1" s="1"/>
  <c r="C60" i="1"/>
  <c r="C53" i="1"/>
  <c r="AD52" i="1"/>
  <c r="C52" i="1" s="1"/>
  <c r="C49" i="1"/>
  <c r="AD21" i="1"/>
  <c r="AD65" i="1"/>
  <c r="AF65" i="1"/>
  <c r="AM65" i="1" s="1"/>
  <c r="AY41" i="1"/>
  <c r="AD41" i="1"/>
  <c r="BR65" i="1"/>
  <c r="CA65" i="1" s="1"/>
  <c r="CA17" i="1"/>
  <c r="AN65" i="1"/>
  <c r="AP65" i="1" s="1"/>
  <c r="AY65" i="1" s="1"/>
  <c r="BP65" i="1" l="1"/>
  <c r="C21" i="1"/>
  <c r="AD17" i="1"/>
  <c r="C17" i="1" s="1"/>
  <c r="C41" i="1"/>
  <c r="C65" i="1"/>
</calcChain>
</file>

<file path=xl/sharedStrings.xml><?xml version="1.0" encoding="utf-8"?>
<sst xmlns="http://schemas.openxmlformats.org/spreadsheetml/2006/main" count="371" uniqueCount="181">
  <si>
    <t>Распределение бюджетных ассигноваций на 2024 год</t>
  </si>
  <si>
    <t xml:space="preserve">                           АДМИНИСТРАЦИЯ РЕТЯЖСКОГО СЕЛЬСКОГО ПОСЕЛЕНИЯ</t>
  </si>
  <si>
    <t>Раздел подраздел</t>
  </si>
  <si>
    <t>0102</t>
  </si>
  <si>
    <t>0104</t>
  </si>
  <si>
    <t>0106</t>
  </si>
  <si>
    <t>0111</t>
  </si>
  <si>
    <t>0113</t>
  </si>
  <si>
    <t>Итого р.01</t>
  </si>
  <si>
    <t>0203</t>
  </si>
  <si>
    <t>0406</t>
  </si>
  <si>
    <t>0409</t>
  </si>
  <si>
    <t>0412</t>
  </si>
  <si>
    <t>Итого р.04</t>
  </si>
  <si>
    <t>0501</t>
  </si>
  <si>
    <t>0502</t>
  </si>
  <si>
    <t>0503</t>
  </si>
  <si>
    <t>итого р.05</t>
  </si>
  <si>
    <t>0801</t>
  </si>
  <si>
    <t>итого р.08</t>
  </si>
  <si>
    <t>Итого р.08</t>
  </si>
  <si>
    <t>Цел.ст.</t>
  </si>
  <si>
    <t>Всего</t>
  </si>
  <si>
    <t>9500080020</t>
  </si>
  <si>
    <t>БП00080020</t>
  </si>
  <si>
    <t>9500080040</t>
  </si>
  <si>
    <t>БП00080040</t>
  </si>
  <si>
    <t>9500080110</t>
  </si>
  <si>
    <t>9500080050</t>
  </si>
  <si>
    <t>9500080080</t>
  </si>
  <si>
    <t>БП080008070</t>
  </si>
  <si>
    <t>9500051180</t>
  </si>
  <si>
    <t>БП00051180</t>
  </si>
  <si>
    <t>ЦИ05118</t>
  </si>
  <si>
    <t>9500089060</t>
  </si>
  <si>
    <t>9500089070</t>
  </si>
  <si>
    <t>9500389950</t>
  </si>
  <si>
    <t>9500170550</t>
  </si>
  <si>
    <t>9500180550</t>
  </si>
  <si>
    <t>9500089020</t>
  </si>
  <si>
    <t>БП00080450</t>
  </si>
  <si>
    <t>9500080450</t>
  </si>
  <si>
    <t>0980201</t>
  </si>
  <si>
    <t>БП00080090</t>
  </si>
  <si>
    <t>9500081891</t>
  </si>
  <si>
    <t>9500081892</t>
  </si>
  <si>
    <t>9500089030</t>
  </si>
  <si>
    <t>9500089040</t>
  </si>
  <si>
    <t>9500089050</t>
  </si>
  <si>
    <t>ПЦ08210</t>
  </si>
  <si>
    <t>БП00072830</t>
  </si>
  <si>
    <t>Вид расходов</t>
  </si>
  <si>
    <t>121</t>
  </si>
  <si>
    <t>122</t>
  </si>
  <si>
    <t>129</t>
  </si>
  <si>
    <t>244</t>
  </si>
  <si>
    <t>852</t>
  </si>
  <si>
    <t>853</t>
  </si>
  <si>
    <t>540</t>
  </si>
  <si>
    <t>870</t>
  </si>
  <si>
    <t>111</t>
  </si>
  <si>
    <t>119</t>
  </si>
  <si>
    <t>247</t>
  </si>
  <si>
    <t>ИТОГО ПО МТО</t>
  </si>
  <si>
    <t>245</t>
  </si>
  <si>
    <t>006</t>
  </si>
  <si>
    <t>242</t>
  </si>
  <si>
    <t>017</t>
  </si>
  <si>
    <t>Код</t>
  </si>
  <si>
    <t>Наименование</t>
  </si>
  <si>
    <t>Глава мун-го образования</t>
  </si>
  <si>
    <t>ИТОГО</t>
  </si>
  <si>
    <t>Центральный аппарат</t>
  </si>
  <si>
    <t>Ценральный аппарат</t>
  </si>
  <si>
    <t>МБТ КСП</t>
  </si>
  <si>
    <t>Резервный фонд</t>
  </si>
  <si>
    <t>орган.материально-технич. обеспечения</t>
  </si>
  <si>
    <t>членские всзосы</t>
  </si>
  <si>
    <t>Итого</t>
  </si>
  <si>
    <t>ВУС</t>
  </si>
  <si>
    <t>ВУ/С</t>
  </si>
  <si>
    <t>Вод. Хоз-во</t>
  </si>
  <si>
    <t>Вод.хоз-во</t>
  </si>
  <si>
    <t>Дор.хоз-во</t>
  </si>
  <si>
    <t>Игото</t>
  </si>
  <si>
    <t>Оценка недвижимости</t>
  </si>
  <si>
    <t>Межевание земель</t>
  </si>
  <si>
    <t>Мног.дома</t>
  </si>
  <si>
    <t>Жил-ое хоз-во</t>
  </si>
  <si>
    <t>Ком.хоз-во</t>
  </si>
  <si>
    <t>Ком.хоэ-во</t>
  </si>
  <si>
    <t>Контейнерные плащадки</t>
  </si>
  <si>
    <t>Прочие мероприятия по благоустройству</t>
  </si>
  <si>
    <t>Вывоз бытовых отходов и мусора</t>
  </si>
  <si>
    <t>Ритуальные услуги</t>
  </si>
  <si>
    <t>Массовый отдых жителей</t>
  </si>
  <si>
    <t>Культура</t>
  </si>
  <si>
    <t>Выполнение части полномочий по сохранению,использованию, популяризации объектов культурного  наследия</t>
  </si>
  <si>
    <t>Ремонт, изготовление памятника (пожертвование</t>
  </si>
  <si>
    <t>Меж.тран.</t>
  </si>
  <si>
    <t>Эк.кл.</t>
  </si>
  <si>
    <t>расходов</t>
  </si>
  <si>
    <t>факт</t>
  </si>
  <si>
    <t>З/плата</t>
  </si>
  <si>
    <t>Прочие выплаты</t>
  </si>
  <si>
    <t>пособие</t>
  </si>
  <si>
    <t>Командиров.-суточны</t>
  </si>
  <si>
    <t>прочие (исп.лич.авт)</t>
  </si>
  <si>
    <t>з/плата депутату</t>
  </si>
  <si>
    <t>метод. Литер.</t>
  </si>
  <si>
    <t>Начисление</t>
  </si>
  <si>
    <t>Приобретение услуг</t>
  </si>
  <si>
    <t>связь</t>
  </si>
  <si>
    <t>транспортные услуги</t>
  </si>
  <si>
    <t/>
  </si>
  <si>
    <t xml:space="preserve"> команд.оплата проез</t>
  </si>
  <si>
    <t>Коммунальные услуги:</t>
  </si>
  <si>
    <t xml:space="preserve">тепло </t>
  </si>
  <si>
    <t>газ</t>
  </si>
  <si>
    <t>электрическая энерги</t>
  </si>
  <si>
    <t>водоснабжение</t>
  </si>
  <si>
    <t xml:space="preserve">Арен плата за 
пользов.имуществ. </t>
  </si>
  <si>
    <t xml:space="preserve">Услуги по сод имущ </t>
  </si>
  <si>
    <t>очистка дорог от снега и окашивание</t>
  </si>
  <si>
    <t>текущий рем.зданий</t>
  </si>
  <si>
    <t>оборудавание мусорных площадок</t>
  </si>
  <si>
    <t>тек.рем авт(оборуд)</t>
  </si>
  <si>
    <t>тех.обслуживание</t>
  </si>
  <si>
    <t xml:space="preserve">з/п уборщицы </t>
  </si>
  <si>
    <t>заправка картриджей</t>
  </si>
  <si>
    <t>прочие (тех.обсл.)</t>
  </si>
  <si>
    <t>Прочие услуги</t>
  </si>
  <si>
    <t>экспертиза</t>
  </si>
  <si>
    <t>учебные расходы</t>
  </si>
  <si>
    <t>информ.услуги, изгот табл</t>
  </si>
  <si>
    <t>охрана</t>
  </si>
  <si>
    <t>подписка</t>
  </si>
  <si>
    <t>смет.докум.; оценка недвижимости</t>
  </si>
  <si>
    <t>мед.осмотр</t>
  </si>
  <si>
    <t>обучение</t>
  </si>
  <si>
    <t>прочие</t>
  </si>
  <si>
    <t>Межевание</t>
  </si>
  <si>
    <t>Безв и безв переч</t>
  </si>
  <si>
    <t>АТП</t>
  </si>
  <si>
    <t>промышл. ЖКХ</t>
  </si>
  <si>
    <t>Безв и безв переч бюджетам</t>
  </si>
  <si>
    <t>Переч.другим бюдж. Бюдж. Сист.Рос. Федер.</t>
  </si>
  <si>
    <t>Соц-ое обеспеч</t>
  </si>
  <si>
    <t>Пособие по социа-
льной помощи нас.</t>
  </si>
  <si>
    <t>субсидии</t>
  </si>
  <si>
    <t>Пенсии</t>
  </si>
  <si>
    <t>Прочие расходы</t>
  </si>
  <si>
    <t>Тран.налог</t>
  </si>
  <si>
    <t>регистр.тр.средств</t>
  </si>
  <si>
    <t>резервный фонд 0113</t>
  </si>
  <si>
    <t>взносы СМО</t>
  </si>
  <si>
    <t>нени,штрафы</t>
  </si>
  <si>
    <t>прочие   0115</t>
  </si>
  <si>
    <t>Пост неф-х  активов</t>
  </si>
  <si>
    <t xml:space="preserve"> </t>
  </si>
  <si>
    <t>Увел стоим осн ств</t>
  </si>
  <si>
    <t>,</t>
  </si>
  <si>
    <t>Увеличение стоимос-
ти матер запасов</t>
  </si>
  <si>
    <t>медикаменты</t>
  </si>
  <si>
    <t>ГСМ</t>
  </si>
  <si>
    <t>канцтовары</t>
  </si>
  <si>
    <t>запчасти</t>
  </si>
  <si>
    <t>х/расходы</t>
  </si>
  <si>
    <t>ИТОГО :</t>
  </si>
  <si>
    <t>Остаток на счете</t>
  </si>
  <si>
    <t>Глава администрации</t>
  </si>
  <si>
    <t>С.В.Баранов</t>
  </si>
  <si>
    <t xml:space="preserve">          </t>
  </si>
  <si>
    <t>Остаток в кассе</t>
  </si>
  <si>
    <t>Главный бухгалтер</t>
  </si>
  <si>
    <t>И.Н.Багрова</t>
  </si>
  <si>
    <t>Руководитель                                                                         Л.В.Булгаков</t>
  </si>
  <si>
    <t>Гл.бухгалтер                                                                          Н.Н.Лебедева</t>
  </si>
  <si>
    <t>подписка, публикация</t>
  </si>
  <si>
    <t>текущий ремонт</t>
  </si>
  <si>
    <t>9500081893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</si>
</sst>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name val="Calibri"/>
    </font>
    <font>
      <sz val="10"/>
      <name val="Arial Cyr"/>
    </font>
    <font>
      <b/>
      <sz val="10"/>
      <name val="Arial Cyr"/>
    </font>
    <font>
      <sz val="14"/>
      <name val="Arial Cyr"/>
    </font>
    <font>
      <b/>
      <sz val="16"/>
      <name val="Arial Cyr"/>
    </font>
    <font>
      <b/>
      <sz val="18"/>
      <name val="Arial Cyr"/>
    </font>
    <font>
      <b/>
      <sz val="12"/>
      <name val="Arial Cyr"/>
    </font>
    <font>
      <sz val="12"/>
      <name val="Arial Cyr"/>
    </font>
    <font>
      <b/>
      <sz val="8"/>
      <name val="Arial Cyr"/>
    </font>
    <font>
      <sz val="8"/>
      <name val="Arial Cyr"/>
    </font>
    <font>
      <b/>
      <sz val="7"/>
      <name val="Arial Cyr"/>
    </font>
    <font>
      <b/>
      <sz val="12"/>
      <name val="Times New Roman"/>
    </font>
    <font>
      <b/>
      <sz val="14"/>
      <name val="Arial Cyr"/>
    </font>
    <font>
      <sz val="12"/>
      <name val="Times New Roman"/>
    </font>
    <font>
      <b/>
      <i/>
      <sz val="12"/>
      <name val="Times New Roman"/>
    </font>
    <font>
      <sz val="11"/>
      <name val="Arial Cyr"/>
    </font>
    <font>
      <b/>
      <i/>
      <sz val="12"/>
      <name val="Arial Cyr"/>
    </font>
    <font>
      <b/>
      <sz val="11"/>
      <name val="Arial Cyr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FFF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3">
    <xf numFmtId="0" fontId="1" fillId="0" borderId="0" xfId="0" applyNumberFormat="1" applyFont="1"/>
    <xf numFmtId="2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 applyAlignment="1">
      <alignment horizontal="center"/>
    </xf>
    <xf numFmtId="0" fontId="4" fillId="0" borderId="0" xfId="0" applyNumberFormat="1" applyFont="1"/>
    <xf numFmtId="0" fontId="5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/>
    <xf numFmtId="0" fontId="5" fillId="0" borderId="1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2" xfId="0" applyNumberFormat="1" applyFont="1" applyBorder="1"/>
    <xf numFmtId="49" fontId="6" fillId="0" borderId="0" xfId="0" applyNumberFormat="1" applyFont="1" applyAlignment="1">
      <alignment horizontal="center"/>
    </xf>
    <xf numFmtId="49" fontId="6" fillId="0" borderId="4" xfId="0" applyNumberFormat="1" applyFont="1" applyBorder="1"/>
    <xf numFmtId="49" fontId="6" fillId="0" borderId="0" xfId="0" applyNumberFormat="1" applyFont="1"/>
    <xf numFmtId="49" fontId="6" fillId="0" borderId="5" xfId="0" applyNumberFormat="1" applyFont="1" applyBorder="1"/>
    <xf numFmtId="0" fontId="6" fillId="0" borderId="0" xfId="0" applyNumberFormat="1" applyFont="1" applyAlignment="1">
      <alignment horizontal="center"/>
    </xf>
    <xf numFmtId="2" fontId="6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7" fillId="0" borderId="5" xfId="0" applyNumberFormat="1" applyFont="1" applyBorder="1"/>
    <xf numFmtId="0" fontId="6" fillId="0" borderId="2" xfId="0" applyNumberFormat="1" applyFont="1" applyBorder="1"/>
    <xf numFmtId="0" fontId="6" fillId="0" borderId="12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1" xfId="0" applyNumberFormat="1" applyFont="1" applyBorder="1"/>
    <xf numFmtId="49" fontId="2" fillId="0" borderId="0" xfId="0" applyNumberFormat="1" applyFont="1" applyAlignment="1">
      <alignment horizontal="center"/>
    </xf>
    <xf numFmtId="49" fontId="2" fillId="0" borderId="12" xfId="0" applyNumberFormat="1" applyFont="1" applyBorder="1"/>
    <xf numFmtId="49" fontId="2" fillId="0" borderId="0" xfId="0" applyNumberFormat="1" applyFont="1"/>
    <xf numFmtId="49" fontId="2" fillId="0" borderId="7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2" fontId="2" fillId="0" borderId="12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1" fillId="0" borderId="7" xfId="0" applyNumberFormat="1" applyFont="1" applyBorder="1"/>
    <xf numFmtId="0" fontId="2" fillId="0" borderId="12" xfId="0" applyNumberFormat="1" applyFont="1" applyBorder="1"/>
    <xf numFmtId="1" fontId="2" fillId="0" borderId="12" xfId="0" applyNumberFormat="1" applyFont="1" applyBorder="1"/>
    <xf numFmtId="0" fontId="2" fillId="0" borderId="7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0" fontId="6" fillId="0" borderId="20" xfId="0" applyNumberFormat="1" applyFont="1" applyBorder="1" applyAlignment="1">
      <alignment horizontal="center"/>
    </xf>
    <xf numFmtId="0" fontId="6" fillId="0" borderId="21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49" fontId="6" fillId="0" borderId="21" xfId="0" applyNumberFormat="1" applyFont="1" applyBorder="1"/>
    <xf numFmtId="49" fontId="6" fillId="0" borderId="0" xfId="0" applyNumberFormat="1" applyFont="1" applyAlignment="1">
      <alignment horizontal="center" wrapText="1"/>
    </xf>
    <xf numFmtId="0" fontId="6" fillId="0" borderId="27" xfId="0" applyNumberFormat="1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49" fontId="6" fillId="0" borderId="20" xfId="0" applyNumberFormat="1" applyFont="1" applyBorder="1" applyAlignment="1">
      <alignment horizontal="center"/>
    </xf>
    <xf numFmtId="49" fontId="6" fillId="0" borderId="27" xfId="0" applyNumberFormat="1" applyFont="1" applyBorder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49" fontId="6" fillId="0" borderId="20" xfId="0" applyNumberFormat="1" applyFont="1" applyBorder="1"/>
    <xf numFmtId="49" fontId="6" fillId="0" borderId="19" xfId="0" applyNumberFormat="1" applyFont="1" applyBorder="1"/>
    <xf numFmtId="49" fontId="7" fillId="0" borderId="0" xfId="0" applyNumberFormat="1" applyFont="1"/>
    <xf numFmtId="49" fontId="6" fillId="0" borderId="1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7" fillId="0" borderId="32" xfId="0" applyNumberFormat="1" applyFont="1" applyBorder="1"/>
    <xf numFmtId="0" fontId="6" fillId="0" borderId="9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vertical="center" wrapText="1"/>
    </xf>
    <xf numFmtId="0" fontId="8" fillId="0" borderId="6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wrapText="1"/>
    </xf>
    <xf numFmtId="0" fontId="9" fillId="0" borderId="35" xfId="0" applyNumberFormat="1" applyFont="1" applyBorder="1"/>
    <xf numFmtId="0" fontId="8" fillId="0" borderId="36" xfId="0" applyNumberFormat="1" applyFont="1" applyBorder="1" applyAlignment="1">
      <alignment horizontal="center"/>
    </xf>
    <xf numFmtId="0" fontId="8" fillId="0" borderId="37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center" wrapText="1"/>
    </xf>
    <xf numFmtId="0" fontId="6" fillId="0" borderId="6" xfId="0" applyNumberFormat="1" applyFont="1" applyBorder="1" applyAlignment="1">
      <alignment horizontal="center" wrapText="1"/>
    </xf>
    <xf numFmtId="0" fontId="8" fillId="0" borderId="37" xfId="0" applyNumberFormat="1" applyFont="1" applyBorder="1" applyAlignment="1">
      <alignment horizontal="center" wrapText="1"/>
    </xf>
    <xf numFmtId="0" fontId="10" fillId="0" borderId="6" xfId="0" applyNumberFormat="1" applyFont="1" applyBorder="1" applyAlignment="1">
      <alignment horizontal="center" wrapText="1"/>
    </xf>
    <xf numFmtId="0" fontId="8" fillId="0" borderId="9" xfId="0" applyNumberFormat="1" applyFont="1" applyBorder="1" applyAlignment="1">
      <alignment horizontal="center" wrapText="1"/>
    </xf>
    <xf numFmtId="0" fontId="8" fillId="0" borderId="9" xfId="0" applyNumberFormat="1" applyFont="1" applyBorder="1"/>
    <xf numFmtId="0" fontId="7" fillId="0" borderId="39" xfId="0" applyNumberFormat="1" applyFont="1" applyBorder="1"/>
    <xf numFmtId="0" fontId="6" fillId="0" borderId="6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7" fillId="0" borderId="9" xfId="0" applyNumberFormat="1" applyFont="1" applyBorder="1"/>
    <xf numFmtId="0" fontId="6" fillId="0" borderId="37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11" fillId="2" borderId="40" xfId="0" applyNumberFormat="1" applyFont="1" applyFill="1" applyBorder="1" applyAlignment="1">
      <alignment horizontal="center" vertical="top"/>
    </xf>
    <xf numFmtId="0" fontId="6" fillId="2" borderId="41" xfId="0" applyNumberFormat="1" applyFont="1" applyFill="1" applyBorder="1" applyAlignment="1">
      <alignment horizontal="left" vertical="top"/>
    </xf>
    <xf numFmtId="164" fontId="12" fillId="2" borderId="6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4" fontId="12" fillId="2" borderId="19" xfId="0" applyNumberFormat="1" applyFont="1" applyFill="1" applyBorder="1" applyAlignment="1">
      <alignment horizontal="center"/>
    </xf>
    <xf numFmtId="164" fontId="6" fillId="2" borderId="19" xfId="0" applyNumberFormat="1" applyFont="1" applyFill="1" applyBorder="1" applyAlignment="1">
      <alignment horizontal="center"/>
    </xf>
    <xf numFmtId="164" fontId="12" fillId="2" borderId="21" xfId="0" applyNumberFormat="1" applyFont="1" applyFill="1" applyBorder="1" applyAlignment="1">
      <alignment horizontal="center"/>
    </xf>
    <xf numFmtId="164" fontId="11" fillId="2" borderId="40" xfId="0" applyNumberFormat="1" applyFont="1" applyFill="1" applyBorder="1" applyAlignment="1">
      <alignment horizontal="center"/>
    </xf>
    <xf numFmtId="164" fontId="6" fillId="2" borderId="41" xfId="0" applyNumberFormat="1" applyFont="1" applyFill="1" applyBorder="1" applyAlignment="1">
      <alignment horizontal="center"/>
    </xf>
    <xf numFmtId="164" fontId="6" fillId="2" borderId="10" xfId="0" applyNumberFormat="1" applyFont="1" applyFill="1" applyBorder="1" applyAlignment="1">
      <alignment horizontal="center"/>
    </xf>
    <xf numFmtId="164" fontId="6" fillId="2" borderId="20" xfId="0" applyNumberFormat="1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center"/>
    </xf>
    <xf numFmtId="164" fontId="6" fillId="2" borderId="21" xfId="0" applyNumberFormat="1" applyFont="1" applyFill="1" applyBorder="1" applyAlignment="1">
      <alignment horizontal="center"/>
    </xf>
    <xf numFmtId="164" fontId="12" fillId="2" borderId="10" xfId="0" applyNumberFormat="1" applyFont="1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12" fillId="2" borderId="9" xfId="0" applyNumberFormat="1" applyFont="1" applyFill="1" applyBorder="1" applyAlignment="1">
      <alignment horizontal="center"/>
    </xf>
    <xf numFmtId="164" fontId="6" fillId="2" borderId="9" xfId="0" applyNumberFormat="1" applyFont="1" applyFill="1" applyBorder="1" applyAlignment="1">
      <alignment horizontal="center"/>
    </xf>
    <xf numFmtId="0" fontId="11" fillId="0" borderId="40" xfId="0" applyNumberFormat="1" applyFont="1" applyBorder="1" applyAlignment="1">
      <alignment horizontal="center" vertical="top"/>
    </xf>
    <xf numFmtId="0" fontId="7" fillId="0" borderId="41" xfId="0" applyNumberFormat="1" applyFont="1" applyBorder="1" applyAlignment="1">
      <alignment horizontal="left" vertical="top"/>
    </xf>
    <xf numFmtId="164" fontId="6" fillId="0" borderId="6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164" fontId="6" fillId="3" borderId="9" xfId="0" applyNumberFormat="1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center"/>
    </xf>
    <xf numFmtId="164" fontId="12" fillId="0" borderId="37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center"/>
    </xf>
    <xf numFmtId="164" fontId="11" fillId="0" borderId="40" xfId="0" applyNumberFormat="1" applyFont="1" applyBorder="1" applyAlignment="1">
      <alignment horizontal="center"/>
    </xf>
    <xf numFmtId="164" fontId="7" fillId="0" borderId="41" xfId="0" applyNumberFormat="1" applyFont="1" applyBorder="1" applyAlignment="1">
      <alignment horizontal="center"/>
    </xf>
    <xf numFmtId="164" fontId="6" fillId="3" borderId="21" xfId="0" applyNumberFormat="1" applyFont="1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center"/>
    </xf>
    <xf numFmtId="2" fontId="6" fillId="3" borderId="6" xfId="0" applyNumberFormat="1" applyFont="1" applyFill="1" applyBorder="1" applyAlignment="1">
      <alignment horizontal="center"/>
    </xf>
    <xf numFmtId="164" fontId="7" fillId="0" borderId="21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0" fontId="11" fillId="2" borderId="34" xfId="0" applyNumberFormat="1" applyFont="1" applyFill="1" applyBorder="1" applyAlignment="1">
      <alignment horizontal="center" vertical="top"/>
    </xf>
    <xf numFmtId="0" fontId="6" fillId="2" borderId="39" xfId="0" applyNumberFormat="1" applyFont="1" applyFill="1" applyBorder="1" applyAlignment="1">
      <alignment horizontal="left" vertical="top"/>
    </xf>
    <xf numFmtId="164" fontId="12" fillId="2" borderId="37" xfId="0" applyNumberFormat="1" applyFont="1" applyFill="1" applyBorder="1" applyAlignment="1">
      <alignment horizontal="center"/>
    </xf>
    <xf numFmtId="164" fontId="11" fillId="2" borderId="34" xfId="0" applyNumberFormat="1" applyFont="1" applyFill="1" applyBorder="1" applyAlignment="1">
      <alignment horizontal="center"/>
    </xf>
    <xf numFmtId="164" fontId="6" fillId="2" borderId="39" xfId="0" applyNumberFormat="1" applyFont="1" applyFill="1" applyBorder="1" applyAlignment="1">
      <alignment horizontal="center"/>
    </xf>
    <xf numFmtId="0" fontId="6" fillId="2" borderId="39" xfId="0" applyNumberFormat="1" applyFont="1" applyFill="1" applyBorder="1" applyAlignment="1">
      <alignment horizontal="left" vertical="top" wrapText="1"/>
    </xf>
    <xf numFmtId="164" fontId="6" fillId="2" borderId="39" xfId="0" applyNumberFormat="1" applyFont="1" applyFill="1" applyBorder="1" applyAlignment="1">
      <alignment horizontal="center" wrapText="1"/>
    </xf>
    <xf numFmtId="164" fontId="6" fillId="2" borderId="6" xfId="0" applyNumberFormat="1" applyFont="1" applyFill="1" applyBorder="1" applyAlignment="1">
      <alignment horizontal="center" wrapText="1"/>
    </xf>
    <xf numFmtId="0" fontId="11" fillId="0" borderId="34" xfId="0" applyNumberFormat="1" applyFont="1" applyBorder="1" applyAlignment="1">
      <alignment horizontal="center" vertical="top"/>
    </xf>
    <xf numFmtId="0" fontId="6" fillId="0" borderId="39" xfId="0" applyNumberFormat="1" applyFont="1" applyBorder="1" applyAlignment="1">
      <alignment horizontal="left" vertical="top"/>
    </xf>
    <xf numFmtId="164" fontId="11" fillId="0" borderId="34" xfId="0" applyNumberFormat="1" applyFont="1" applyBorder="1" applyAlignment="1">
      <alignment horizontal="center"/>
    </xf>
    <xf numFmtId="164" fontId="6" fillId="0" borderId="39" xfId="0" applyNumberFormat="1" applyFont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0" fontId="13" fillId="0" borderId="34" xfId="0" applyNumberFormat="1" applyFont="1" applyBorder="1" applyAlignment="1">
      <alignment horizontal="center" vertical="top"/>
    </xf>
    <xf numFmtId="0" fontId="7" fillId="0" borderId="39" xfId="0" applyNumberFormat="1" applyFont="1" applyBorder="1" applyAlignment="1">
      <alignment horizontal="left" vertical="top"/>
    </xf>
    <xf numFmtId="164" fontId="13" fillId="0" borderId="34" xfId="0" applyNumberFormat="1" applyFont="1" applyBorder="1" applyAlignment="1">
      <alignment horizontal="center"/>
    </xf>
    <xf numFmtId="164" fontId="7" fillId="0" borderId="39" xfId="0" applyNumberFormat="1" applyFont="1" applyBorder="1" applyAlignment="1">
      <alignment horizontal="center"/>
    </xf>
    <xf numFmtId="0" fontId="6" fillId="0" borderId="39" xfId="0" applyNumberFormat="1" applyFont="1" applyBorder="1" applyAlignment="1">
      <alignment horizontal="left" vertical="top" wrapText="1"/>
    </xf>
    <xf numFmtId="0" fontId="14" fillId="0" borderId="34" xfId="0" applyNumberFormat="1" applyFont="1" applyBorder="1" applyAlignment="1">
      <alignment horizontal="center" vertical="top"/>
    </xf>
    <xf numFmtId="164" fontId="14" fillId="0" borderId="34" xfId="0" applyNumberFormat="1" applyFont="1" applyBorder="1" applyAlignment="1">
      <alignment horizontal="center"/>
    </xf>
    <xf numFmtId="164" fontId="7" fillId="3" borderId="9" xfId="0" applyNumberFormat="1" applyFont="1" applyFill="1" applyBorder="1" applyAlignment="1">
      <alignment horizontal="center"/>
    </xf>
    <xf numFmtId="164" fontId="12" fillId="0" borderId="6" xfId="0" applyNumberFormat="1" applyFont="1" applyBorder="1" applyAlignment="1">
      <alignment horizontal="center" wrapText="1"/>
    </xf>
    <xf numFmtId="164" fontId="6" fillId="0" borderId="39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0" fontId="7" fillId="0" borderId="39" xfId="0" applyNumberFormat="1" applyFont="1" applyBorder="1" applyAlignment="1">
      <alignment horizontal="left" vertical="top" wrapText="1"/>
    </xf>
    <xf numFmtId="164" fontId="3" fillId="0" borderId="6" xfId="0" applyNumberFormat="1" applyFont="1" applyBorder="1" applyAlignment="1">
      <alignment horizontal="center" wrapText="1"/>
    </xf>
    <xf numFmtId="164" fontId="7" fillId="0" borderId="39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6" fillId="3" borderId="37" xfId="0" applyNumberFormat="1" applyFont="1" applyFill="1" applyBorder="1" applyAlignment="1">
      <alignment horizontal="center"/>
    </xf>
    <xf numFmtId="164" fontId="7" fillId="0" borderId="9" xfId="0" applyNumberFormat="1" applyFont="1" applyBorder="1" applyAlignment="1">
      <alignment horizontal="center" wrapText="1"/>
    </xf>
    <xf numFmtId="164" fontId="7" fillId="0" borderId="9" xfId="0" applyNumberFormat="1" applyFont="1" applyBorder="1" applyAlignment="1">
      <alignment horizontal="center"/>
    </xf>
    <xf numFmtId="0" fontId="15" fillId="0" borderId="39" xfId="0" applyNumberFormat="1" applyFont="1" applyBorder="1" applyAlignment="1">
      <alignment horizontal="left" vertical="top" wrapText="1"/>
    </xf>
    <xf numFmtId="164" fontId="3" fillId="0" borderId="37" xfId="0" applyNumberFormat="1" applyFont="1" applyBorder="1" applyAlignment="1">
      <alignment horizontal="center"/>
    </xf>
    <xf numFmtId="0" fontId="13" fillId="2" borderId="34" xfId="0" applyNumberFormat="1" applyFont="1" applyFill="1" applyBorder="1" applyAlignment="1">
      <alignment horizontal="center" vertical="top"/>
    </xf>
    <xf numFmtId="0" fontId="7" fillId="2" borderId="39" xfId="0" applyNumberFormat="1" applyFont="1" applyFill="1" applyBorder="1" applyAlignment="1">
      <alignment horizontal="left" vertical="top" wrapText="1"/>
    </xf>
    <xf numFmtId="164" fontId="3" fillId="2" borderId="37" xfId="0" applyNumberFormat="1" applyFont="1" applyFill="1" applyBorder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164" fontId="13" fillId="2" borderId="34" xfId="0" applyNumberFormat="1" applyFont="1" applyFill="1" applyBorder="1" applyAlignment="1">
      <alignment horizontal="center"/>
    </xf>
    <xf numFmtId="164" fontId="7" fillId="2" borderId="39" xfId="0" applyNumberFormat="1" applyFont="1" applyFill="1" applyBorder="1" applyAlignment="1">
      <alignment horizontal="center" wrapText="1"/>
    </xf>
    <xf numFmtId="164" fontId="7" fillId="2" borderId="6" xfId="0" applyNumberFormat="1" applyFont="1" applyFill="1" applyBorder="1" applyAlignment="1">
      <alignment horizontal="center"/>
    </xf>
    <xf numFmtId="0" fontId="11" fillId="3" borderId="34" xfId="0" applyNumberFormat="1" applyFont="1" applyFill="1" applyBorder="1" applyAlignment="1">
      <alignment horizontal="center" vertical="top"/>
    </xf>
    <xf numFmtId="0" fontId="7" fillId="3" borderId="39" xfId="0" applyNumberFormat="1" applyFont="1" applyFill="1" applyBorder="1" applyAlignment="1">
      <alignment horizontal="left" vertical="top"/>
    </xf>
    <xf numFmtId="164" fontId="3" fillId="3" borderId="6" xfId="0" applyNumberFormat="1" applyFont="1" applyFill="1" applyBorder="1" applyAlignment="1">
      <alignment horizontal="center"/>
    </xf>
    <xf numFmtId="164" fontId="12" fillId="3" borderId="37" xfId="0" applyNumberFormat="1" applyFont="1" applyFill="1" applyBorder="1" applyAlignment="1">
      <alignment horizontal="center"/>
    </xf>
    <xf numFmtId="164" fontId="11" fillId="3" borderId="34" xfId="0" applyNumberFormat="1" applyFont="1" applyFill="1" applyBorder="1" applyAlignment="1">
      <alignment horizontal="center"/>
    </xf>
    <xf numFmtId="164" fontId="7" fillId="3" borderId="39" xfId="0" applyNumberFormat="1" applyFont="1" applyFill="1" applyBorder="1" applyAlignment="1">
      <alignment horizontal="center"/>
    </xf>
    <xf numFmtId="164" fontId="7" fillId="3" borderId="6" xfId="0" applyNumberFormat="1" applyFont="1" applyFill="1" applyBorder="1" applyAlignment="1">
      <alignment horizontal="center"/>
    </xf>
    <xf numFmtId="164" fontId="3" fillId="3" borderId="37" xfId="0" applyNumberFormat="1" applyFont="1" applyFill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7" fillId="3" borderId="6" xfId="0" applyNumberFormat="1" applyFont="1" applyFill="1" applyBorder="1" applyAlignment="1">
      <alignment horizontal="center" wrapText="1"/>
    </xf>
    <xf numFmtId="0" fontId="7" fillId="0" borderId="42" xfId="0" applyNumberFormat="1" applyFont="1" applyBorder="1" applyAlignment="1">
      <alignment horizontal="left" vertical="top"/>
    </xf>
    <xf numFmtId="164" fontId="12" fillId="2" borderId="43" xfId="0" applyNumberFormat="1" applyFont="1" applyFill="1" applyBorder="1" applyAlignment="1">
      <alignment horizontal="center"/>
    </xf>
    <xf numFmtId="164" fontId="6" fillId="2" borderId="43" xfId="0" applyNumberFormat="1" applyFont="1" applyFill="1" applyBorder="1" applyAlignment="1">
      <alignment horizontal="center"/>
    </xf>
    <xf numFmtId="164" fontId="6" fillId="0" borderId="43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12" fillId="0" borderId="44" xfId="0" applyNumberFormat="1" applyFont="1" applyBorder="1" applyAlignment="1">
      <alignment horizontal="center"/>
    </xf>
    <xf numFmtId="164" fontId="12" fillId="0" borderId="43" xfId="0" applyNumberFormat="1" applyFont="1" applyBorder="1" applyAlignment="1">
      <alignment horizontal="center"/>
    </xf>
    <xf numFmtId="164" fontId="11" fillId="0" borderId="45" xfId="0" applyNumberFormat="1" applyFont="1" applyBorder="1" applyAlignment="1">
      <alignment horizontal="center"/>
    </xf>
    <xf numFmtId="164" fontId="7" fillId="0" borderId="46" xfId="0" applyNumberFormat="1" applyFont="1" applyBorder="1" applyAlignment="1">
      <alignment horizontal="center"/>
    </xf>
    <xf numFmtId="164" fontId="6" fillId="2" borderId="47" xfId="0" applyNumberFormat="1" applyFont="1" applyFill="1" applyBorder="1" applyAlignment="1">
      <alignment horizontal="center"/>
    </xf>
    <xf numFmtId="164" fontId="6" fillId="3" borderId="43" xfId="0" applyNumberFormat="1" applyFont="1" applyFill="1" applyBorder="1" applyAlignment="1">
      <alignment horizontal="center"/>
    </xf>
    <xf numFmtId="164" fontId="6" fillId="3" borderId="47" xfId="0" applyNumberFormat="1" applyFont="1" applyFill="1" applyBorder="1" applyAlignment="1">
      <alignment horizontal="center"/>
    </xf>
    <xf numFmtId="164" fontId="7" fillId="0" borderId="43" xfId="0" applyNumberFormat="1" applyFont="1" applyBorder="1" applyAlignment="1">
      <alignment horizontal="center"/>
    </xf>
    <xf numFmtId="0" fontId="16" fillId="2" borderId="48" xfId="0" applyNumberFormat="1" applyFont="1" applyFill="1" applyBorder="1" applyAlignment="1">
      <alignment horizontal="center" vertical="top"/>
    </xf>
    <xf numFmtId="0" fontId="6" fillId="2" borderId="49" xfId="0" applyNumberFormat="1" applyFont="1" applyFill="1" applyBorder="1" applyAlignment="1">
      <alignment vertical="top"/>
    </xf>
    <xf numFmtId="164" fontId="12" fillId="2" borderId="50" xfId="0" applyNumberFormat="1" applyFont="1" applyFill="1" applyBorder="1" applyAlignment="1">
      <alignment horizontal="center"/>
    </xf>
    <xf numFmtId="164" fontId="17" fillId="2" borderId="51" xfId="0" applyNumberFormat="1" applyFont="1" applyFill="1" applyBorder="1" applyAlignment="1">
      <alignment horizontal="center"/>
    </xf>
    <xf numFmtId="164" fontId="6" fillId="2" borderId="51" xfId="0" applyNumberFormat="1" applyFont="1" applyFill="1" applyBorder="1" applyAlignment="1">
      <alignment horizontal="center"/>
    </xf>
    <xf numFmtId="164" fontId="12" fillId="2" borderId="51" xfId="0" applyNumberFormat="1" applyFont="1" applyFill="1" applyBorder="1" applyAlignment="1">
      <alignment horizontal="center"/>
    </xf>
    <xf numFmtId="164" fontId="12" fillId="2" borderId="52" xfId="0" applyNumberFormat="1" applyFont="1" applyFill="1" applyBorder="1" applyAlignment="1">
      <alignment horizontal="center"/>
    </xf>
    <xf numFmtId="164" fontId="12" fillId="2" borderId="27" xfId="0" applyNumberFormat="1" applyFont="1" applyFill="1" applyBorder="1" applyAlignment="1">
      <alignment horizontal="center"/>
    </xf>
    <xf numFmtId="164" fontId="12" fillId="2" borderId="47" xfId="0" applyNumberFormat="1" applyFont="1" applyFill="1" applyBorder="1" applyAlignment="1">
      <alignment horizontal="center"/>
    </xf>
    <xf numFmtId="164" fontId="17" fillId="2" borderId="43" xfId="0" applyNumberFormat="1" applyFont="1" applyFill="1" applyBorder="1" applyAlignment="1">
      <alignment horizontal="center"/>
    </xf>
    <xf numFmtId="164" fontId="17" fillId="2" borderId="50" xfId="0" applyNumberFormat="1" applyFont="1" applyFill="1" applyBorder="1" applyAlignment="1">
      <alignment horizontal="center"/>
    </xf>
    <xf numFmtId="164" fontId="6" fillId="2" borderId="50" xfId="0" applyNumberFormat="1" applyFont="1" applyFill="1" applyBorder="1" applyAlignment="1">
      <alignment horizontal="center"/>
    </xf>
    <xf numFmtId="164" fontId="16" fillId="2" borderId="53" xfId="0" applyNumberFormat="1" applyFont="1" applyFill="1" applyBorder="1" applyAlignment="1">
      <alignment horizontal="center"/>
    </xf>
    <xf numFmtId="164" fontId="6" fillId="2" borderId="54" xfId="0" applyNumberFormat="1" applyFont="1" applyFill="1" applyBorder="1" applyAlignment="1">
      <alignment horizontal="center"/>
    </xf>
    <xf numFmtId="164" fontId="6" fillId="2" borderId="55" xfId="0" applyNumberFormat="1" applyFont="1" applyFill="1" applyBorder="1" applyAlignment="1">
      <alignment horizontal="center"/>
    </xf>
    <xf numFmtId="164" fontId="12" fillId="2" borderId="56" xfId="0" applyNumberFormat="1" applyFont="1" applyFill="1" applyBorder="1" applyAlignment="1">
      <alignment horizontal="center"/>
    </xf>
    <xf numFmtId="164" fontId="6" fillId="2" borderId="56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4" fontId="11" fillId="0" borderId="0" xfId="0" applyNumberFormat="1" applyFont="1"/>
    <xf numFmtId="2" fontId="4" fillId="0" borderId="0" xfId="0" applyNumberFormat="1" applyFont="1"/>
    <xf numFmtId="164" fontId="18" fillId="3" borderId="9" xfId="0" applyNumberFormat="1" applyFont="1" applyFill="1" applyBorder="1" applyAlignment="1">
      <alignment horizontal="center"/>
    </xf>
    <xf numFmtId="164" fontId="18" fillId="0" borderId="6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6" fillId="0" borderId="26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/>
    </xf>
    <xf numFmtId="0" fontId="8" fillId="0" borderId="38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3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6" fillId="0" borderId="3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49" fontId="6" fillId="0" borderId="22" xfId="0" applyNumberFormat="1" applyFont="1" applyBorder="1" applyAlignment="1">
      <alignment horizontal="center"/>
    </xf>
    <xf numFmtId="0" fontId="8" fillId="0" borderId="32" xfId="0" applyNumberFormat="1" applyFont="1" applyBorder="1" applyAlignment="1">
      <alignment horizontal="center"/>
    </xf>
    <xf numFmtId="0" fontId="8" fillId="0" borderId="33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10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 wrapText="1"/>
    </xf>
    <xf numFmtId="0" fontId="8" fillId="0" borderId="33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wrapText="1"/>
    </xf>
    <xf numFmtId="0" fontId="6" fillId="0" borderId="33" xfId="0" applyNumberFormat="1" applyFont="1" applyBorder="1" applyAlignment="1">
      <alignment horizontal="center" wrapText="1"/>
    </xf>
    <xf numFmtId="49" fontId="6" fillId="0" borderId="27" xfId="0" applyNumberFormat="1" applyFont="1" applyBorder="1" applyAlignment="1">
      <alignment horizontal="center"/>
    </xf>
    <xf numFmtId="49" fontId="6" fillId="0" borderId="30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/>
    </xf>
    <xf numFmtId="0" fontId="6" fillId="0" borderId="33" xfId="0" applyNumberFormat="1" applyFont="1" applyBorder="1" applyAlignment="1">
      <alignment horizont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6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6" fillId="0" borderId="21" xfId="0" applyNumberFormat="1" applyFont="1" applyBorder="1" applyAlignment="1">
      <alignment horizontal="center"/>
    </xf>
    <xf numFmtId="0" fontId="6" fillId="0" borderId="22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73"/>
  <sheetViews>
    <sheetView tabSelected="1" topLeftCell="A53" workbookViewId="0">
      <pane xSplit="4" topLeftCell="E1" activePane="topRight" state="frozen"/>
      <selection pane="topRight" activeCell="E69" sqref="E69"/>
    </sheetView>
  </sheetViews>
  <sheetFormatPr defaultColWidth="9" defaultRowHeight="12.75" x14ac:dyDescent="0.2"/>
  <cols>
    <col min="1" max="1" width="4.85546875" customWidth="1"/>
    <col min="2" max="2" width="19.28515625" customWidth="1"/>
    <col min="3" max="3" width="15.5703125" bestFit="1" customWidth="1"/>
    <col min="4" max="4" width="12.7109375" hidden="1" customWidth="1"/>
    <col min="5" max="5" width="12.7109375" customWidth="1"/>
    <col min="6" max="6" width="1.28515625" hidden="1" customWidth="1"/>
    <col min="7" max="9" width="12.7109375" customWidth="1"/>
    <col min="10" max="11" width="0.140625" customWidth="1"/>
    <col min="12" max="12" width="11.7109375" customWidth="1"/>
    <col min="13" max="15" width="11.42578125" hidden="1" customWidth="1"/>
    <col min="16" max="16" width="11.28515625" customWidth="1"/>
    <col min="17" max="17" width="11.42578125" customWidth="1"/>
    <col min="18" max="18" width="11.42578125" hidden="1" customWidth="1"/>
    <col min="19" max="19" width="11.28515625" customWidth="1"/>
    <col min="20" max="20" width="11.85546875" hidden="1" customWidth="1"/>
    <col min="21" max="21" width="12.140625" hidden="1" customWidth="1"/>
    <col min="22" max="26" width="12.140625" customWidth="1"/>
    <col min="27" max="27" width="14.5703125" hidden="1" customWidth="1"/>
    <col min="28" max="28" width="12.140625" hidden="1" customWidth="1"/>
    <col min="29" max="29" width="12.140625" customWidth="1"/>
    <col min="30" max="30" width="13.7109375" customWidth="1"/>
    <col min="31" max="31" width="13.28515625" hidden="1" customWidth="1"/>
    <col min="32" max="34" width="11.42578125" bestFit="1" customWidth="1"/>
    <col min="35" max="35" width="12.28515625" hidden="1" customWidth="1"/>
    <col min="36" max="36" width="8.5703125" hidden="1" customWidth="1"/>
    <col min="37" max="37" width="0.42578125" customWidth="1"/>
    <col min="38" max="38" width="19.28515625" hidden="1" customWidth="1"/>
    <col min="39" max="39" width="9.5703125" customWidth="1"/>
    <col min="40" max="40" width="10.85546875" customWidth="1"/>
    <col min="41" max="41" width="12" customWidth="1"/>
    <col min="42" max="42" width="7.85546875" bestFit="1" customWidth="1"/>
    <col min="43" max="43" width="12" style="1" hidden="1" customWidth="1"/>
    <col min="44" max="45" width="11.42578125" hidden="1" customWidth="1"/>
    <col min="46" max="46" width="11.42578125" customWidth="1"/>
    <col min="47" max="47" width="12" bestFit="1" customWidth="1"/>
    <col min="48" max="48" width="12.28515625" hidden="1" customWidth="1"/>
    <col min="49" max="49" width="12.28515625" customWidth="1"/>
    <col min="50" max="50" width="12.28515625" style="2" customWidth="1"/>
    <col min="51" max="51" width="17.5703125" customWidth="1"/>
    <col min="52" max="52" width="1.28515625" hidden="1" customWidth="1"/>
    <col min="53" max="53" width="1.5703125" hidden="1" customWidth="1"/>
    <col min="54" max="54" width="1.42578125" hidden="1" customWidth="1"/>
    <col min="55" max="55" width="11.140625" customWidth="1"/>
    <col min="56" max="57" width="11.140625" hidden="1" customWidth="1"/>
    <col min="58" max="58" width="11.140625" customWidth="1"/>
    <col min="59" max="65" width="13.42578125" customWidth="1"/>
    <col min="66" max="66" width="11.28515625" bestFit="1" customWidth="1"/>
    <col min="67" max="67" width="16" hidden="1" customWidth="1"/>
    <col min="68" max="68" width="11.42578125" customWidth="1"/>
    <col min="69" max="69" width="13.42578125" customWidth="1"/>
    <col min="70" max="70" width="11.7109375" customWidth="1"/>
    <col min="71" max="71" width="9.28515625" hidden="1" customWidth="1"/>
    <col min="72" max="72" width="11.42578125" hidden="1" customWidth="1"/>
    <col min="73" max="73" width="11.7109375" customWidth="1"/>
    <col min="74" max="74" width="11.140625" customWidth="1"/>
    <col min="75" max="75" width="9.140625" hidden="1" customWidth="1"/>
    <col min="76" max="76" width="11.140625" hidden="1" customWidth="1"/>
    <col min="77" max="78" width="11.140625" customWidth="1"/>
    <col min="79" max="79" width="11.5703125" customWidth="1"/>
    <col min="80" max="80" width="0.140625" customWidth="1"/>
    <col min="81" max="81" width="11" customWidth="1"/>
    <col min="82" max="82" width="17.85546875" style="3" hidden="1" customWidth="1"/>
    <col min="83" max="83" width="13" customWidth="1"/>
    <col min="84" max="84" width="12.42578125" customWidth="1"/>
    <col min="85" max="85" width="13.7109375" hidden="1" customWidth="1"/>
    <col min="86" max="87" width="9" customWidth="1"/>
    <col min="88" max="88" width="9" bestFit="1" customWidth="1"/>
  </cols>
  <sheetData>
    <row r="1" spans="1:88" ht="27" hidden="1" customHeight="1" x14ac:dyDescent="0.25"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Y1" s="278"/>
      <c r="AZ1" s="278"/>
      <c r="BA1" s="278"/>
      <c r="BB1" s="278"/>
      <c r="BC1" s="278"/>
      <c r="BD1" s="278"/>
      <c r="BE1" s="278"/>
      <c r="BF1" s="278"/>
      <c r="BG1" s="278"/>
      <c r="BH1" s="278"/>
      <c r="BI1" s="3"/>
      <c r="BJ1" s="3"/>
      <c r="BK1" s="3"/>
      <c r="BL1" s="3"/>
      <c r="BM1" s="3"/>
    </row>
    <row r="2" spans="1:88" ht="21.75" customHeight="1" x14ac:dyDescent="0.35">
      <c r="A2" s="4"/>
      <c r="B2" s="279" t="s">
        <v>0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F2" s="279"/>
      <c r="BG2" s="279"/>
      <c r="BH2" s="5"/>
      <c r="BI2" s="5"/>
      <c r="BJ2" s="9"/>
      <c r="BK2" s="5"/>
      <c r="BL2" s="5"/>
      <c r="BM2" s="5"/>
      <c r="BN2" s="5"/>
      <c r="BO2" s="5"/>
      <c r="BP2" s="5"/>
      <c r="BQ2" s="5"/>
      <c r="BR2" s="5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F2" s="6"/>
      <c r="CG2" s="7"/>
    </row>
    <row r="3" spans="1:88" ht="21.75" customHeight="1" x14ac:dyDescent="0.35">
      <c r="A3" s="4"/>
      <c r="B3" s="280" t="s">
        <v>1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0"/>
      <c r="BA3" s="280"/>
      <c r="BB3" s="280"/>
      <c r="BC3" s="280"/>
      <c r="BD3" s="280"/>
      <c r="BE3" s="280"/>
      <c r="BF3" s="280"/>
      <c r="BG3" s="280"/>
      <c r="BH3" s="8"/>
      <c r="BI3" s="8"/>
      <c r="BJ3" s="8"/>
      <c r="BK3" s="9"/>
      <c r="BL3" s="9"/>
      <c r="BM3" s="9"/>
      <c r="BN3" s="5"/>
      <c r="BO3" s="5"/>
      <c r="BP3" s="5"/>
      <c r="BQ3" s="5"/>
      <c r="BR3" s="5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F3" s="6"/>
      <c r="CG3" s="7"/>
    </row>
    <row r="4" spans="1:88" ht="23.25" customHeight="1" x14ac:dyDescent="0.25">
      <c r="A4" s="281" t="s">
        <v>2</v>
      </c>
      <c r="B4" s="282"/>
      <c r="C4" s="10"/>
      <c r="D4" s="11"/>
      <c r="E4" s="12" t="s">
        <v>3</v>
      </c>
      <c r="F4" s="12" t="s">
        <v>3</v>
      </c>
      <c r="G4" s="12" t="s">
        <v>3</v>
      </c>
      <c r="H4" s="245" t="s">
        <v>3</v>
      </c>
      <c r="I4" s="13" t="s">
        <v>4</v>
      </c>
      <c r="J4" s="13" t="s">
        <v>4</v>
      </c>
      <c r="K4" s="12" t="s">
        <v>4</v>
      </c>
      <c r="L4" s="14" t="s">
        <v>4</v>
      </c>
      <c r="M4" s="13" t="s">
        <v>4</v>
      </c>
      <c r="N4" s="13" t="s">
        <v>4</v>
      </c>
      <c r="O4" s="13" t="s">
        <v>4</v>
      </c>
      <c r="P4" s="245" t="s">
        <v>4</v>
      </c>
      <c r="Q4" s="13" t="s">
        <v>5</v>
      </c>
      <c r="R4" s="15" t="s">
        <v>6</v>
      </c>
      <c r="S4" s="262" t="s">
        <v>7</v>
      </c>
      <c r="T4" s="263"/>
      <c r="U4" s="16"/>
      <c r="V4" s="17" t="s">
        <v>7</v>
      </c>
      <c r="W4" s="17" t="s">
        <v>7</v>
      </c>
      <c r="X4" s="17" t="s">
        <v>7</v>
      </c>
      <c r="Y4" s="17" t="s">
        <v>7</v>
      </c>
      <c r="Z4" s="17" t="s">
        <v>7</v>
      </c>
      <c r="AA4" s="17" t="s">
        <v>7</v>
      </c>
      <c r="AB4" s="18" t="s">
        <v>7</v>
      </c>
      <c r="AC4" s="275" t="s">
        <v>7</v>
      </c>
      <c r="AD4" s="272" t="s">
        <v>8</v>
      </c>
      <c r="AE4" s="265"/>
      <c r="AF4" s="15" t="s">
        <v>9</v>
      </c>
      <c r="AG4" s="15" t="s">
        <v>9</v>
      </c>
      <c r="AH4" s="15" t="s">
        <v>9</v>
      </c>
      <c r="AI4" s="17" t="s">
        <v>9</v>
      </c>
      <c r="AJ4" s="19" t="s">
        <v>9</v>
      </c>
      <c r="AK4" s="20"/>
      <c r="AL4" s="20" t="s">
        <v>2</v>
      </c>
      <c r="AM4" s="245" t="s">
        <v>9</v>
      </c>
      <c r="AN4" s="13" t="s">
        <v>10</v>
      </c>
      <c r="AO4" s="13" t="s">
        <v>10</v>
      </c>
      <c r="AP4" s="245" t="s">
        <v>10</v>
      </c>
      <c r="AQ4" s="21" t="s">
        <v>11</v>
      </c>
      <c r="AR4" s="12" t="s">
        <v>11</v>
      </c>
      <c r="AS4" s="13" t="s">
        <v>11</v>
      </c>
      <c r="AT4" s="14" t="s">
        <v>11</v>
      </c>
      <c r="AU4" s="289" t="s">
        <v>11</v>
      </c>
      <c r="AV4" s="22" t="s">
        <v>12</v>
      </c>
      <c r="AW4" s="22" t="s">
        <v>12</v>
      </c>
      <c r="AX4" s="245" t="s">
        <v>12</v>
      </c>
      <c r="AY4" s="264" t="s">
        <v>13</v>
      </c>
      <c r="AZ4" s="265"/>
      <c r="BA4" s="23" t="s">
        <v>14</v>
      </c>
      <c r="BB4" s="24" t="s">
        <v>14</v>
      </c>
      <c r="BC4" s="262" t="s">
        <v>15</v>
      </c>
      <c r="BD4" s="263"/>
      <c r="BE4" s="13" t="s">
        <v>15</v>
      </c>
      <c r="BF4" s="245" t="s">
        <v>15</v>
      </c>
      <c r="BG4" s="13" t="s">
        <v>16</v>
      </c>
      <c r="BH4" s="13" t="s">
        <v>16</v>
      </c>
      <c r="BI4" s="13" t="s">
        <v>16</v>
      </c>
      <c r="BJ4" s="216" t="s">
        <v>16</v>
      </c>
      <c r="BK4" s="12" t="s">
        <v>16</v>
      </c>
      <c r="BL4" s="12" t="s">
        <v>16</v>
      </c>
      <c r="BM4" s="12" t="s">
        <v>16</v>
      </c>
      <c r="BN4" s="245" t="s">
        <v>16</v>
      </c>
      <c r="BO4" s="246"/>
      <c r="BP4" s="251" t="s">
        <v>17</v>
      </c>
      <c r="BQ4" s="25"/>
      <c r="BR4" s="15" t="s">
        <v>18</v>
      </c>
      <c r="BS4" s="15" t="s">
        <v>18</v>
      </c>
      <c r="BT4" s="17" t="s">
        <v>18</v>
      </c>
      <c r="BU4" s="17" t="s">
        <v>18</v>
      </c>
      <c r="BV4" s="17" t="s">
        <v>18</v>
      </c>
      <c r="BW4" s="19" t="s">
        <v>18</v>
      </c>
      <c r="BX4" s="15" t="s">
        <v>18</v>
      </c>
      <c r="BY4" s="15" t="s">
        <v>18</v>
      </c>
      <c r="BZ4" s="15" t="s">
        <v>18</v>
      </c>
      <c r="CA4" s="219" t="s">
        <v>19</v>
      </c>
      <c r="CB4" s="222"/>
      <c r="CC4" s="26">
        <v>801</v>
      </c>
      <c r="CD4" s="11">
        <v>801</v>
      </c>
      <c r="CE4" s="219" t="s">
        <v>20</v>
      </c>
      <c r="CF4" s="227">
        <v>1001</v>
      </c>
      <c r="CG4" s="227"/>
    </row>
    <row r="5" spans="1:88" s="7" customFormat="1" ht="22.5" customHeight="1" x14ac:dyDescent="0.25">
      <c r="A5" s="27"/>
      <c r="B5" s="28" t="s">
        <v>21</v>
      </c>
      <c r="C5" s="283" t="s">
        <v>22</v>
      </c>
      <c r="D5" s="284"/>
      <c r="E5" s="29" t="s">
        <v>23</v>
      </c>
      <c r="F5" s="29" t="s">
        <v>24</v>
      </c>
      <c r="G5" s="29" t="s">
        <v>23</v>
      </c>
      <c r="H5" s="260"/>
      <c r="I5" s="30" t="s">
        <v>25</v>
      </c>
      <c r="J5" s="30" t="s">
        <v>26</v>
      </c>
      <c r="K5" s="30" t="s">
        <v>26</v>
      </c>
      <c r="L5" s="30" t="s">
        <v>25</v>
      </c>
      <c r="M5" s="30" t="s">
        <v>26</v>
      </c>
      <c r="N5" s="30" t="s">
        <v>26</v>
      </c>
      <c r="O5" s="30" t="s">
        <v>26</v>
      </c>
      <c r="P5" s="260"/>
      <c r="Q5" s="31" t="s">
        <v>27</v>
      </c>
      <c r="R5" s="31" t="s">
        <v>28</v>
      </c>
      <c r="S5" s="285" t="s">
        <v>29</v>
      </c>
      <c r="T5" s="286"/>
      <c r="U5" s="32"/>
      <c r="V5" s="33" t="s">
        <v>29</v>
      </c>
      <c r="W5" s="33" t="s">
        <v>29</v>
      </c>
      <c r="X5" s="33" t="s">
        <v>29</v>
      </c>
      <c r="Y5" s="33" t="s">
        <v>29</v>
      </c>
      <c r="Z5" s="33" t="s">
        <v>29</v>
      </c>
      <c r="AA5" s="33" t="s">
        <v>29</v>
      </c>
      <c r="AB5" s="34" t="s">
        <v>30</v>
      </c>
      <c r="AC5" s="276"/>
      <c r="AD5" s="273"/>
      <c r="AE5" s="267"/>
      <c r="AF5" s="30" t="s">
        <v>31</v>
      </c>
      <c r="AG5" s="30" t="s">
        <v>31</v>
      </c>
      <c r="AH5" s="30" t="s">
        <v>31</v>
      </c>
      <c r="AI5" s="30" t="s">
        <v>32</v>
      </c>
      <c r="AJ5" s="35" t="s">
        <v>33</v>
      </c>
      <c r="AK5" s="34"/>
      <c r="AL5" s="36" t="s">
        <v>21</v>
      </c>
      <c r="AM5" s="260"/>
      <c r="AN5" s="30" t="s">
        <v>34</v>
      </c>
      <c r="AO5" s="30" t="s">
        <v>35</v>
      </c>
      <c r="AP5" s="260"/>
      <c r="AQ5" s="37" t="s">
        <v>36</v>
      </c>
      <c r="AR5" s="29" t="s">
        <v>37</v>
      </c>
      <c r="AS5" s="30" t="s">
        <v>38</v>
      </c>
      <c r="AT5" s="35" t="s">
        <v>39</v>
      </c>
      <c r="AU5" s="290"/>
      <c r="AV5" s="38" t="s">
        <v>40</v>
      </c>
      <c r="AW5" s="38" t="s">
        <v>41</v>
      </c>
      <c r="AX5" s="260"/>
      <c r="AY5" s="266"/>
      <c r="AZ5" s="267"/>
      <c r="BA5" s="32" t="s">
        <v>42</v>
      </c>
      <c r="BB5" s="39" t="s">
        <v>43</v>
      </c>
      <c r="BC5" s="270">
        <v>9500081891</v>
      </c>
      <c r="BD5" s="271"/>
      <c r="BE5" s="30" t="s">
        <v>44</v>
      </c>
      <c r="BF5" s="260"/>
      <c r="BG5" s="39">
        <v>9500080001</v>
      </c>
      <c r="BH5" s="30" t="s">
        <v>45</v>
      </c>
      <c r="BI5" s="30" t="s">
        <v>45</v>
      </c>
      <c r="BJ5" s="217" t="s">
        <v>180</v>
      </c>
      <c r="BK5" s="29" t="s">
        <v>46</v>
      </c>
      <c r="BL5" s="29" t="s">
        <v>47</v>
      </c>
      <c r="BM5" s="29" t="s">
        <v>48</v>
      </c>
      <c r="BN5" s="247"/>
      <c r="BO5" s="248"/>
      <c r="BP5" s="252"/>
      <c r="BQ5" s="40"/>
      <c r="BR5" s="41">
        <v>9500084010</v>
      </c>
      <c r="BS5" s="41" t="s">
        <v>49</v>
      </c>
      <c r="BT5" s="41" t="s">
        <v>50</v>
      </c>
      <c r="BU5" s="41">
        <v>9500084010</v>
      </c>
      <c r="BV5" s="41">
        <v>9500084010</v>
      </c>
      <c r="BW5" s="41">
        <v>9500084010</v>
      </c>
      <c r="BX5" s="41">
        <v>9500084010</v>
      </c>
      <c r="BY5" s="41">
        <v>9500084010</v>
      </c>
      <c r="BZ5" s="41">
        <v>9500084010</v>
      </c>
      <c r="CA5" s="223"/>
      <c r="CB5" s="224"/>
      <c r="CC5" s="42">
        <v>9500089080</v>
      </c>
      <c r="CD5" s="43">
        <v>9500089081</v>
      </c>
      <c r="CE5" s="220"/>
      <c r="CF5" s="218">
        <v>9500080290</v>
      </c>
      <c r="CG5" s="218"/>
    </row>
    <row r="6" spans="1:88" s="7" customFormat="1" ht="31.5" x14ac:dyDescent="0.25">
      <c r="A6" s="44"/>
      <c r="B6" s="45" t="s">
        <v>51</v>
      </c>
      <c r="C6" s="287"/>
      <c r="D6" s="288"/>
      <c r="E6" s="47" t="s">
        <v>52</v>
      </c>
      <c r="F6" s="47" t="s">
        <v>53</v>
      </c>
      <c r="G6" s="47" t="s">
        <v>54</v>
      </c>
      <c r="H6" s="261"/>
      <c r="I6" s="48" t="s">
        <v>52</v>
      </c>
      <c r="J6" s="48" t="s">
        <v>53</v>
      </c>
      <c r="K6" s="237" t="s">
        <v>54</v>
      </c>
      <c r="L6" s="238"/>
      <c r="M6" s="48" t="s">
        <v>55</v>
      </c>
      <c r="N6" s="49" t="s">
        <v>56</v>
      </c>
      <c r="O6" s="49" t="s">
        <v>57</v>
      </c>
      <c r="P6" s="261"/>
      <c r="Q6" s="49" t="s">
        <v>58</v>
      </c>
      <c r="R6" s="49" t="s">
        <v>59</v>
      </c>
      <c r="S6" s="237" t="s">
        <v>60</v>
      </c>
      <c r="T6" s="238"/>
      <c r="U6" s="16"/>
      <c r="V6" s="16" t="s">
        <v>61</v>
      </c>
      <c r="W6" s="16" t="s">
        <v>55</v>
      </c>
      <c r="X6" s="16" t="s">
        <v>62</v>
      </c>
      <c r="Y6" s="16" t="s">
        <v>56</v>
      </c>
      <c r="Z6" s="16" t="s">
        <v>57</v>
      </c>
      <c r="AA6" s="50" t="s">
        <v>63</v>
      </c>
      <c r="AB6" s="18" t="s">
        <v>57</v>
      </c>
      <c r="AC6" s="277"/>
      <c r="AD6" s="274"/>
      <c r="AE6" s="269"/>
      <c r="AF6" s="48" t="s">
        <v>52</v>
      </c>
      <c r="AG6" s="48" t="s">
        <v>55</v>
      </c>
      <c r="AH6" s="48" t="s">
        <v>54</v>
      </c>
      <c r="AI6" s="237" t="s">
        <v>55</v>
      </c>
      <c r="AJ6" s="238"/>
      <c r="AK6" s="51"/>
      <c r="AL6" s="51" t="s">
        <v>51</v>
      </c>
      <c r="AM6" s="261"/>
      <c r="AN6" s="48" t="s">
        <v>55</v>
      </c>
      <c r="AO6" s="48" t="s">
        <v>55</v>
      </c>
      <c r="AP6" s="261"/>
      <c r="AQ6" s="52" t="s">
        <v>55</v>
      </c>
      <c r="AR6" s="47" t="s">
        <v>55</v>
      </c>
      <c r="AS6" s="48" t="s">
        <v>55</v>
      </c>
      <c r="AT6" s="53" t="s">
        <v>55</v>
      </c>
      <c r="AU6" s="291"/>
      <c r="AV6" s="22" t="s">
        <v>55</v>
      </c>
      <c r="AW6" s="22" t="s">
        <v>64</v>
      </c>
      <c r="AX6" s="261"/>
      <c r="AY6" s="268"/>
      <c r="AZ6" s="269"/>
      <c r="BA6" s="54" t="s">
        <v>65</v>
      </c>
      <c r="BB6" s="48" t="s">
        <v>55</v>
      </c>
      <c r="BC6" s="237" t="s">
        <v>62</v>
      </c>
      <c r="BD6" s="238"/>
      <c r="BE6" s="48" t="s">
        <v>55</v>
      </c>
      <c r="BF6" s="261"/>
      <c r="BG6" s="48" t="s">
        <v>55</v>
      </c>
      <c r="BH6" s="48" t="s">
        <v>62</v>
      </c>
      <c r="BI6" s="48" t="s">
        <v>55</v>
      </c>
      <c r="BJ6" s="215" t="s">
        <v>55</v>
      </c>
      <c r="BK6" s="55" t="s">
        <v>55</v>
      </c>
      <c r="BL6" s="55" t="s">
        <v>55</v>
      </c>
      <c r="BM6" s="55" t="s">
        <v>55</v>
      </c>
      <c r="BN6" s="249"/>
      <c r="BO6" s="250"/>
      <c r="BP6" s="253"/>
      <c r="BQ6" s="56"/>
      <c r="BR6" s="49" t="s">
        <v>60</v>
      </c>
      <c r="BS6" s="49" t="s">
        <v>66</v>
      </c>
      <c r="BT6" s="57" t="s">
        <v>60</v>
      </c>
      <c r="BU6" s="57" t="s">
        <v>61</v>
      </c>
      <c r="BV6" s="237" t="s">
        <v>55</v>
      </c>
      <c r="BW6" s="238"/>
      <c r="BX6" s="48" t="s">
        <v>64</v>
      </c>
      <c r="BY6" s="48" t="s">
        <v>62</v>
      </c>
      <c r="BZ6" s="48" t="s">
        <v>57</v>
      </c>
      <c r="CA6" s="225"/>
      <c r="CB6" s="226"/>
      <c r="CC6" s="48" t="s">
        <v>55</v>
      </c>
      <c r="CD6" s="53" t="s">
        <v>55</v>
      </c>
      <c r="CE6" s="221"/>
      <c r="CF6" s="236" t="s">
        <v>67</v>
      </c>
      <c r="CG6" s="236"/>
    </row>
    <row r="7" spans="1:88" s="7" customFormat="1" ht="22.5" hidden="1" customHeight="1" x14ac:dyDescent="0.25">
      <c r="A7" s="20"/>
      <c r="B7" s="20"/>
      <c r="C7" s="227"/>
      <c r="D7" s="227"/>
      <c r="E7" s="20"/>
      <c r="F7" s="20"/>
      <c r="G7" s="20"/>
      <c r="H7" s="20"/>
      <c r="I7" s="20"/>
      <c r="J7" s="51"/>
      <c r="K7" s="256"/>
      <c r="L7" s="257"/>
      <c r="M7" s="256"/>
      <c r="N7" s="257"/>
      <c r="O7" s="54"/>
      <c r="P7" s="236"/>
      <c r="Q7" s="236"/>
      <c r="R7" s="236"/>
      <c r="S7" s="236"/>
      <c r="T7" s="236"/>
      <c r="U7" s="16"/>
      <c r="V7" s="16"/>
      <c r="W7" s="16"/>
      <c r="X7" s="16"/>
      <c r="Y7" s="16"/>
      <c r="Z7" s="16"/>
      <c r="AA7" s="16"/>
      <c r="AB7" s="58"/>
      <c r="AC7" s="58"/>
      <c r="AD7" s="236"/>
      <c r="AE7" s="236"/>
      <c r="AF7" s="16"/>
      <c r="AG7" s="16"/>
      <c r="AH7" s="59"/>
      <c r="AI7" s="234"/>
      <c r="AJ7" s="235"/>
      <c r="AK7" s="20"/>
      <c r="AL7" s="20"/>
      <c r="AM7" s="20"/>
      <c r="AN7" s="20"/>
      <c r="AO7" s="20"/>
      <c r="AP7" s="20"/>
      <c r="AQ7" s="60"/>
      <c r="AR7" s="20"/>
      <c r="AS7" s="20"/>
      <c r="AT7" s="20"/>
      <c r="AU7" s="20"/>
      <c r="AV7" s="61"/>
      <c r="AW7" s="61"/>
      <c r="AX7" s="61"/>
      <c r="AY7" s="234"/>
      <c r="AZ7" s="235"/>
      <c r="BA7" s="59"/>
      <c r="BB7" s="59"/>
      <c r="BC7" s="234"/>
      <c r="BD7" s="235"/>
      <c r="BE7" s="59"/>
      <c r="BF7" s="59"/>
      <c r="BG7" s="59"/>
      <c r="BH7" s="59"/>
      <c r="BI7" s="59"/>
      <c r="BJ7" s="214"/>
      <c r="BK7" s="59"/>
      <c r="BL7" s="59"/>
      <c r="BM7" s="59"/>
      <c r="BN7" s="234"/>
      <c r="BO7" s="235"/>
      <c r="BP7" s="234"/>
      <c r="BQ7" s="235"/>
      <c r="BR7" s="234"/>
      <c r="BS7" s="235"/>
      <c r="BT7" s="59"/>
      <c r="BU7" s="59"/>
      <c r="BV7" s="234"/>
      <c r="BW7" s="235"/>
      <c r="BX7" s="59"/>
      <c r="BY7" s="59"/>
      <c r="BZ7" s="59"/>
      <c r="CA7" s="234"/>
      <c r="CB7" s="235"/>
      <c r="CC7" s="47"/>
      <c r="CD7" s="59"/>
      <c r="CE7" s="59"/>
      <c r="CF7" s="232"/>
      <c r="CG7" s="233"/>
    </row>
    <row r="8" spans="1:88" s="7" customFormat="1" ht="57.75" customHeight="1" x14ac:dyDescent="0.25">
      <c r="A8" s="62" t="s">
        <v>68</v>
      </c>
      <c r="B8" s="63" t="s">
        <v>69</v>
      </c>
      <c r="C8" s="258"/>
      <c r="D8" s="259"/>
      <c r="E8" s="65" t="s">
        <v>70</v>
      </c>
      <c r="F8" s="65" t="s">
        <v>70</v>
      </c>
      <c r="G8" s="65" t="s">
        <v>70</v>
      </c>
      <c r="H8" s="66" t="s">
        <v>71</v>
      </c>
      <c r="I8" s="65" t="s">
        <v>72</v>
      </c>
      <c r="J8" s="65" t="s">
        <v>72</v>
      </c>
      <c r="K8" s="65" t="s">
        <v>73</v>
      </c>
      <c r="L8" s="65" t="s">
        <v>72</v>
      </c>
      <c r="M8" s="65" t="s">
        <v>72</v>
      </c>
      <c r="N8" s="65" t="s">
        <v>72</v>
      </c>
      <c r="O8" s="65" t="s">
        <v>72</v>
      </c>
      <c r="P8" s="66" t="s">
        <v>71</v>
      </c>
      <c r="Q8" s="67" t="s">
        <v>74</v>
      </c>
      <c r="R8" s="68" t="s">
        <v>75</v>
      </c>
      <c r="S8" s="69" t="s">
        <v>76</v>
      </c>
      <c r="T8" s="69" t="s">
        <v>76</v>
      </c>
      <c r="U8" s="69" t="s">
        <v>76</v>
      </c>
      <c r="V8" s="69" t="s">
        <v>76</v>
      </c>
      <c r="W8" s="69" t="s">
        <v>76</v>
      </c>
      <c r="X8" s="69" t="s">
        <v>76</v>
      </c>
      <c r="Y8" s="69" t="s">
        <v>76</v>
      </c>
      <c r="Z8" s="69" t="s">
        <v>76</v>
      </c>
      <c r="AA8" s="69" t="s">
        <v>76</v>
      </c>
      <c r="AB8" s="69" t="s">
        <v>77</v>
      </c>
      <c r="AC8" s="70" t="s">
        <v>78</v>
      </c>
      <c r="AD8" s="239"/>
      <c r="AE8" s="240"/>
      <c r="AF8" s="67" t="s">
        <v>79</v>
      </c>
      <c r="AG8" s="67" t="s">
        <v>80</v>
      </c>
      <c r="AH8" s="67" t="s">
        <v>79</v>
      </c>
      <c r="AI8" s="241" t="s">
        <v>79</v>
      </c>
      <c r="AJ8" s="240"/>
      <c r="AK8" s="71" t="s">
        <v>68</v>
      </c>
      <c r="AL8" s="72" t="s">
        <v>69</v>
      </c>
      <c r="AM8" s="66" t="s">
        <v>71</v>
      </c>
      <c r="AN8" s="73" t="s">
        <v>81</v>
      </c>
      <c r="AO8" s="74" t="s">
        <v>82</v>
      </c>
      <c r="AP8" s="63" t="s">
        <v>78</v>
      </c>
      <c r="AQ8" s="75" t="s">
        <v>83</v>
      </c>
      <c r="AR8" s="74" t="s">
        <v>83</v>
      </c>
      <c r="AS8" s="74" t="s">
        <v>83</v>
      </c>
      <c r="AT8" s="65" t="s">
        <v>83</v>
      </c>
      <c r="AU8" s="76" t="s">
        <v>84</v>
      </c>
      <c r="AV8" s="65" t="s">
        <v>85</v>
      </c>
      <c r="AW8" s="65" t="s">
        <v>86</v>
      </c>
      <c r="AX8" s="67"/>
      <c r="AY8" s="242"/>
      <c r="AZ8" s="240"/>
      <c r="BA8" s="73" t="s">
        <v>87</v>
      </c>
      <c r="BB8" s="65" t="s">
        <v>88</v>
      </c>
      <c r="BC8" s="243" t="s">
        <v>89</v>
      </c>
      <c r="BD8" s="244"/>
      <c r="BE8" s="65" t="s">
        <v>90</v>
      </c>
      <c r="BF8" s="77" t="s">
        <v>78</v>
      </c>
      <c r="BG8" s="78" t="s">
        <v>91</v>
      </c>
      <c r="BH8" s="79" t="s">
        <v>92</v>
      </c>
      <c r="BI8" s="79" t="s">
        <v>92</v>
      </c>
      <c r="BJ8" s="79" t="s">
        <v>92</v>
      </c>
      <c r="BK8" s="80" t="s">
        <v>93</v>
      </c>
      <c r="BL8" s="80" t="s">
        <v>94</v>
      </c>
      <c r="BM8" s="80" t="s">
        <v>95</v>
      </c>
      <c r="BN8" s="254" t="s">
        <v>78</v>
      </c>
      <c r="BO8" s="255"/>
      <c r="BP8" s="241"/>
      <c r="BQ8" s="240"/>
      <c r="BR8" s="81" t="s">
        <v>96</v>
      </c>
      <c r="BS8" s="81" t="s">
        <v>96</v>
      </c>
      <c r="BT8" s="81" t="s">
        <v>96</v>
      </c>
      <c r="BU8" s="81" t="s">
        <v>96</v>
      </c>
      <c r="BV8" s="81" t="s">
        <v>96</v>
      </c>
      <c r="BW8" s="81" t="s">
        <v>96</v>
      </c>
      <c r="BX8" s="81" t="s">
        <v>96</v>
      </c>
      <c r="BY8" s="81" t="s">
        <v>96</v>
      </c>
      <c r="BZ8" s="81" t="s">
        <v>96</v>
      </c>
      <c r="CA8" s="230"/>
      <c r="CB8" s="231"/>
      <c r="CC8" s="65" t="s">
        <v>97</v>
      </c>
      <c r="CD8" s="65" t="s">
        <v>98</v>
      </c>
      <c r="CE8" s="65"/>
      <c r="CF8" s="228" t="s">
        <v>99</v>
      </c>
      <c r="CG8" s="229"/>
    </row>
    <row r="9" spans="1:88" s="7" customFormat="1" ht="23.1" customHeight="1" x14ac:dyDescent="0.25">
      <c r="A9" s="82" t="s">
        <v>100</v>
      </c>
      <c r="B9" s="64" t="s">
        <v>101</v>
      </c>
      <c r="C9" s="61"/>
      <c r="D9" s="83" t="s">
        <v>102</v>
      </c>
      <c r="E9" s="83"/>
      <c r="F9" s="83"/>
      <c r="G9" s="83"/>
      <c r="H9" s="83"/>
      <c r="I9" s="83"/>
      <c r="J9" s="83"/>
      <c r="K9" s="61"/>
      <c r="L9" s="83"/>
      <c r="M9" s="61"/>
      <c r="N9" s="83"/>
      <c r="O9" s="83"/>
      <c r="P9" s="61"/>
      <c r="Q9" s="61"/>
      <c r="R9" s="83"/>
      <c r="S9" s="61"/>
      <c r="T9" s="83"/>
      <c r="U9" s="20"/>
      <c r="V9" s="61"/>
      <c r="W9" s="61"/>
      <c r="X9" s="61"/>
      <c r="Y9" s="61"/>
      <c r="Z9" s="61"/>
      <c r="AA9" s="61"/>
      <c r="AB9" s="61"/>
      <c r="AC9" s="45"/>
      <c r="AD9" s="46"/>
      <c r="AE9" s="84" t="s">
        <v>102</v>
      </c>
      <c r="AF9" s="84"/>
      <c r="AG9" s="84"/>
      <c r="AH9" s="83"/>
      <c r="AI9" s="61"/>
      <c r="AJ9" s="85" t="s">
        <v>102</v>
      </c>
      <c r="AK9" s="86" t="s">
        <v>100</v>
      </c>
      <c r="AL9" s="64" t="s">
        <v>101</v>
      </c>
      <c r="AM9" s="64"/>
      <c r="AN9" s="87"/>
      <c r="AO9" s="64"/>
      <c r="AP9" s="61"/>
      <c r="AQ9" s="88"/>
      <c r="AR9" s="61"/>
      <c r="AS9" s="61"/>
      <c r="AT9" s="61"/>
      <c r="AU9" s="63"/>
      <c r="AV9" s="61"/>
      <c r="AW9" s="61"/>
      <c r="AX9" s="61"/>
      <c r="AY9" s="64"/>
      <c r="AZ9" s="83" t="s">
        <v>102</v>
      </c>
      <c r="BA9" s="61"/>
      <c r="BB9" s="61"/>
      <c r="BC9" s="61"/>
      <c r="BD9" s="83" t="s">
        <v>102</v>
      </c>
      <c r="BE9" s="83"/>
      <c r="BF9" s="83"/>
      <c r="BG9" s="83"/>
      <c r="BH9" s="83"/>
      <c r="BI9" s="83"/>
      <c r="BJ9" s="83"/>
      <c r="BK9" s="83"/>
      <c r="BL9" s="83"/>
      <c r="BM9" s="83"/>
      <c r="BN9" s="61"/>
      <c r="BO9" s="83" t="s">
        <v>102</v>
      </c>
      <c r="BP9" s="61"/>
      <c r="BQ9" s="83" t="s">
        <v>102</v>
      </c>
      <c r="BR9" s="61"/>
      <c r="BS9" s="83"/>
      <c r="BT9" s="83"/>
      <c r="BU9" s="83"/>
      <c r="BV9" s="61"/>
      <c r="BW9" s="83" t="s">
        <v>102</v>
      </c>
      <c r="BX9" s="83"/>
      <c r="BY9" s="83"/>
      <c r="BZ9" s="83"/>
      <c r="CA9" s="61"/>
      <c r="CB9" s="83" t="s">
        <v>102</v>
      </c>
      <c r="CC9" s="83"/>
      <c r="CD9" s="83"/>
      <c r="CE9" s="83"/>
      <c r="CF9" s="61"/>
      <c r="CG9" s="83" t="s">
        <v>102</v>
      </c>
    </row>
    <row r="10" spans="1:88" s="7" customFormat="1" ht="23.1" customHeight="1" x14ac:dyDescent="0.25">
      <c r="A10" s="89">
        <v>121</v>
      </c>
      <c r="B10" s="90" t="s">
        <v>103</v>
      </c>
      <c r="C10" s="91">
        <f t="shared" ref="C10:C27" si="0">SUM(AD10+AM10+AY10+BP10+CA10+CE10)</f>
        <v>1811.5249999999999</v>
      </c>
      <c r="D10" s="92" t="e">
        <f t="shared" ref="D10:D31" si="1">SUM(AE10, AJ10, BQ10, CB10, CG10)</f>
        <v>#REF!</v>
      </c>
      <c r="E10" s="92">
        <v>550.42899999999997</v>
      </c>
      <c r="F10" s="92"/>
      <c r="G10" s="92"/>
      <c r="H10" s="92">
        <f t="shared" ref="H10:H32" si="2">SUM(E10:G10)</f>
        <v>550.42899999999997</v>
      </c>
      <c r="I10" s="92">
        <v>413.084</v>
      </c>
      <c r="J10" s="92"/>
      <c r="K10" s="91"/>
      <c r="L10" s="92"/>
      <c r="M10" s="93"/>
      <c r="N10" s="94"/>
      <c r="O10" s="94"/>
      <c r="P10" s="93">
        <f t="shared" ref="P10:P32" si="3">SUM(I10:O10)</f>
        <v>413.084</v>
      </c>
      <c r="Q10" s="93"/>
      <c r="R10" s="93"/>
      <c r="S10" s="92">
        <v>459.50900000000001</v>
      </c>
      <c r="T10" s="93"/>
      <c r="U10" s="93"/>
      <c r="V10" s="91"/>
      <c r="W10" s="91"/>
      <c r="X10" s="91"/>
      <c r="Y10" s="91"/>
      <c r="Z10" s="91"/>
      <c r="AA10" s="91">
        <f>S10</f>
        <v>459.50900000000001</v>
      </c>
      <c r="AB10" s="91"/>
      <c r="AC10" s="95">
        <f>AA10</f>
        <v>459.50900000000001</v>
      </c>
      <c r="AD10" s="95">
        <f t="shared" ref="AD10:AD16" si="4">SUM(H10, P10, Q10, R10, AC10)</f>
        <v>1423.0219999999999</v>
      </c>
      <c r="AE10" s="92" t="e">
        <f xml:space="preserve"> SUM(L10, N10, R10, T10,#REF!)</f>
        <v>#REF!</v>
      </c>
      <c r="AF10" s="92">
        <v>59.923999999999999</v>
      </c>
      <c r="AG10" s="92"/>
      <c r="AH10" s="92"/>
      <c r="AI10" s="91"/>
      <c r="AJ10" s="92">
        <v>43286</v>
      </c>
      <c r="AK10" s="96">
        <v>211</v>
      </c>
      <c r="AL10" s="97" t="s">
        <v>103</v>
      </c>
      <c r="AM10" s="98">
        <f t="shared" ref="AM10:AM32" si="5">SUM(AF10:AI10)</f>
        <v>59.923999999999999</v>
      </c>
      <c r="AN10" s="92"/>
      <c r="AO10" s="99"/>
      <c r="AP10" s="92">
        <f t="shared" ref="AP10:AP32" si="6">SUM(AN10:AO10)</f>
        <v>0</v>
      </c>
      <c r="AQ10" s="100"/>
      <c r="AR10" s="92"/>
      <c r="AS10" s="92"/>
      <c r="AT10" s="101"/>
      <c r="AU10" s="94">
        <f t="shared" ref="AU10:AU32" si="7">SUM(AQ10:AT10)</f>
        <v>0</v>
      </c>
      <c r="AV10" s="92"/>
      <c r="AW10" s="92"/>
      <c r="AX10" s="92"/>
      <c r="AY10" s="102">
        <f t="shared" ref="AY10:AY32" si="8">SUM(AP10, AU10, AV10)</f>
        <v>0</v>
      </c>
      <c r="AZ10" s="91"/>
      <c r="BA10" s="91"/>
      <c r="BB10" s="91"/>
      <c r="BC10" s="91"/>
      <c r="BD10" s="91"/>
      <c r="BE10" s="91"/>
      <c r="BF10" s="91">
        <f t="shared" ref="BF10:BF32" si="9">SUM(BC10:BE10)</f>
        <v>0</v>
      </c>
      <c r="BG10" s="91"/>
      <c r="BH10" s="91"/>
      <c r="BI10" s="91"/>
      <c r="BJ10" s="91"/>
      <c r="BK10" s="91"/>
      <c r="BL10" s="91"/>
      <c r="BM10" s="91"/>
      <c r="BN10" s="91">
        <f t="shared" ref="BN10:BN41" si="10">SUM(BG10:BM10)</f>
        <v>0</v>
      </c>
      <c r="BO10" s="91"/>
      <c r="BP10" s="91">
        <f t="shared" ref="BP10:BP41" si="11">SUM(BB10+BF10+BN10)</f>
        <v>0</v>
      </c>
      <c r="BQ10" s="92">
        <f t="shared" ref="BQ10:BQ31" si="12">SUM(AZ10, BD10, BO10)</f>
        <v>0</v>
      </c>
      <c r="BR10" s="92">
        <v>328.57900000000001</v>
      </c>
      <c r="BS10" s="92"/>
      <c r="BT10" s="92"/>
      <c r="BU10" s="92"/>
      <c r="BV10" s="91"/>
      <c r="BW10" s="92"/>
      <c r="BX10" s="92"/>
      <c r="BY10" s="92"/>
      <c r="BZ10" s="92"/>
      <c r="CA10" s="91">
        <f t="shared" ref="CA10:CA41" si="13">SUM(BR10:BZ10)</f>
        <v>328.57900000000001</v>
      </c>
      <c r="CB10" s="92">
        <f t="shared" ref="CB10:CB31" si="14">SUM(BS10, BW10)</f>
        <v>0</v>
      </c>
      <c r="CC10" s="92"/>
      <c r="CD10" s="92"/>
      <c r="CE10" s="92">
        <f t="shared" ref="CE10:CE32" si="15">SUM(CC10:CD10)</f>
        <v>0</v>
      </c>
      <c r="CF10" s="91"/>
      <c r="CG10" s="91"/>
      <c r="CH10" s="103"/>
      <c r="CI10" s="103"/>
      <c r="CJ10" s="103"/>
    </row>
    <row r="11" spans="1:88" s="7" customFormat="1" ht="23.1" customHeight="1" x14ac:dyDescent="0.25">
      <c r="A11" s="89">
        <v>122</v>
      </c>
      <c r="B11" s="90" t="s">
        <v>104</v>
      </c>
      <c r="C11" s="91">
        <f t="shared" si="0"/>
        <v>0</v>
      </c>
      <c r="D11" s="92" t="e">
        <f t="shared" si="1"/>
        <v>#REF!</v>
      </c>
      <c r="E11" s="92"/>
      <c r="F11" s="92">
        <f>SUM(F12:F15)</f>
        <v>0</v>
      </c>
      <c r="G11" s="92">
        <f>SUM(G12:G15)</f>
        <v>0</v>
      </c>
      <c r="H11" s="92">
        <f t="shared" si="2"/>
        <v>0</v>
      </c>
      <c r="I11" s="92">
        <f t="shared" ref="I11:O11" si="16">SUM(I12:I15)</f>
        <v>0</v>
      </c>
      <c r="J11" s="92">
        <f t="shared" si="16"/>
        <v>0</v>
      </c>
      <c r="K11" s="92">
        <f t="shared" si="16"/>
        <v>0</v>
      </c>
      <c r="L11" s="92">
        <f t="shared" si="16"/>
        <v>0</v>
      </c>
      <c r="M11" s="92">
        <f t="shared" si="16"/>
        <v>0</v>
      </c>
      <c r="N11" s="92">
        <f t="shared" si="16"/>
        <v>0</v>
      </c>
      <c r="O11" s="92">
        <f t="shared" si="16"/>
        <v>0</v>
      </c>
      <c r="P11" s="93">
        <f t="shared" si="3"/>
        <v>0</v>
      </c>
      <c r="Q11" s="92">
        <f>SUM(Q12:Q15)</f>
        <v>0</v>
      </c>
      <c r="R11" s="91">
        <f>SUM(R12:R15)</f>
        <v>0</v>
      </c>
      <c r="S11" s="91"/>
      <c r="T11" s="92">
        <f>SUM(T12:T15)</f>
        <v>0</v>
      </c>
      <c r="U11" s="104">
        <v>0</v>
      </c>
      <c r="V11" s="91"/>
      <c r="W11" s="91"/>
      <c r="X11" s="91"/>
      <c r="Y11" s="91"/>
      <c r="Z11" s="91"/>
      <c r="AA11" s="91"/>
      <c r="AB11" s="91"/>
      <c r="AC11" s="95">
        <f>SUM(S11:AB11)</f>
        <v>0</v>
      </c>
      <c r="AD11" s="95">
        <f t="shared" si="4"/>
        <v>0</v>
      </c>
      <c r="AE11" s="92" t="e">
        <f xml:space="preserve"> SUM(L11, N11, R11, T11,#REF!)</f>
        <v>#REF!</v>
      </c>
      <c r="AF11" s="92">
        <f t="shared" ref="AF11:AL11" si="17">SUM(AF12:AF15)</f>
        <v>0</v>
      </c>
      <c r="AG11" s="92">
        <f t="shared" si="17"/>
        <v>0</v>
      </c>
      <c r="AH11" s="92">
        <f t="shared" si="17"/>
        <v>0</v>
      </c>
      <c r="AI11" s="92">
        <f t="shared" si="17"/>
        <v>0</v>
      </c>
      <c r="AJ11" s="92">
        <f t="shared" si="17"/>
        <v>0</v>
      </c>
      <c r="AK11" s="92">
        <f t="shared" si="17"/>
        <v>0</v>
      </c>
      <c r="AL11" s="92">
        <f t="shared" si="17"/>
        <v>0</v>
      </c>
      <c r="AM11" s="98">
        <f t="shared" si="5"/>
        <v>0</v>
      </c>
      <c r="AN11" s="101">
        <f>SUM(AN12:AN15)</f>
        <v>0</v>
      </c>
      <c r="AO11" s="98">
        <f>SUM(AO12:AO15)</f>
        <v>0</v>
      </c>
      <c r="AP11" s="92">
        <f t="shared" si="6"/>
        <v>0</v>
      </c>
      <c r="AQ11" s="100">
        <f>SUM(AQ12:AQ15)</f>
        <v>0</v>
      </c>
      <c r="AR11" s="92"/>
      <c r="AS11" s="92"/>
      <c r="AT11" s="92">
        <f>SUM(AT12:AT15)</f>
        <v>0</v>
      </c>
      <c r="AU11" s="105">
        <f t="shared" si="7"/>
        <v>0</v>
      </c>
      <c r="AV11" s="92">
        <f>SUM(AV12:AV15)</f>
        <v>0</v>
      </c>
      <c r="AW11" s="92"/>
      <c r="AX11" s="92"/>
      <c r="AY11" s="102">
        <f t="shared" si="8"/>
        <v>0</v>
      </c>
      <c r="AZ11" s="91">
        <f>SUM(AZ12:AZ15)</f>
        <v>0</v>
      </c>
      <c r="BA11" s="91"/>
      <c r="BB11" s="91">
        <f>SUM(BB12:BB15)</f>
        <v>0</v>
      </c>
      <c r="BC11" s="91">
        <f>SUM(BC12:BC15)</f>
        <v>0</v>
      </c>
      <c r="BD11" s="91">
        <f>SUM(BD12:BD15)</f>
        <v>0</v>
      </c>
      <c r="BE11" s="91">
        <f>SUM(BE12:BE15)</f>
        <v>0</v>
      </c>
      <c r="BF11" s="91">
        <f t="shared" si="9"/>
        <v>0</v>
      </c>
      <c r="BG11" s="91">
        <f t="shared" ref="BG11:BM11" si="18">SUM(BG12:BG15)</f>
        <v>0</v>
      </c>
      <c r="BH11" s="91">
        <f t="shared" si="18"/>
        <v>0</v>
      </c>
      <c r="BI11" s="91">
        <f t="shared" si="18"/>
        <v>0</v>
      </c>
      <c r="BJ11" s="91">
        <f t="shared" ref="BJ11" si="19">SUM(BJ12:BJ15)</f>
        <v>0</v>
      </c>
      <c r="BK11" s="91">
        <f t="shared" si="18"/>
        <v>0</v>
      </c>
      <c r="BL11" s="91">
        <f t="shared" si="18"/>
        <v>0</v>
      </c>
      <c r="BM11" s="91">
        <f t="shared" si="18"/>
        <v>0</v>
      </c>
      <c r="BN11" s="91">
        <f t="shared" si="10"/>
        <v>0</v>
      </c>
      <c r="BO11" s="92">
        <f>SUM(BO12:BO15)</f>
        <v>0</v>
      </c>
      <c r="BP11" s="91">
        <f t="shared" si="11"/>
        <v>0</v>
      </c>
      <c r="BQ11" s="92">
        <f t="shared" si="12"/>
        <v>0</v>
      </c>
      <c r="BR11" s="91"/>
      <c r="BS11" s="91">
        <f t="shared" ref="BS11:BZ11" si="20">SUM(BS12:BS15)</f>
        <v>0</v>
      </c>
      <c r="BT11" s="91">
        <f t="shared" si="20"/>
        <v>0</v>
      </c>
      <c r="BU11" s="91">
        <f t="shared" si="20"/>
        <v>0</v>
      </c>
      <c r="BV11" s="91">
        <f t="shared" si="20"/>
        <v>0</v>
      </c>
      <c r="BW11" s="91">
        <f t="shared" si="20"/>
        <v>0</v>
      </c>
      <c r="BX11" s="91">
        <f t="shared" si="20"/>
        <v>0</v>
      </c>
      <c r="BY11" s="91">
        <f t="shared" si="20"/>
        <v>0</v>
      </c>
      <c r="BZ11" s="91">
        <f t="shared" si="20"/>
        <v>0</v>
      </c>
      <c r="CA11" s="91">
        <f t="shared" si="13"/>
        <v>0</v>
      </c>
      <c r="CB11" s="92">
        <f t="shared" si="14"/>
        <v>0</v>
      </c>
      <c r="CC11" s="92">
        <f>SUM(CC12:CC15)</f>
        <v>0</v>
      </c>
      <c r="CD11" s="92">
        <f>SUM(CD12:CD15)</f>
        <v>0</v>
      </c>
      <c r="CE11" s="92">
        <f t="shared" si="15"/>
        <v>0</v>
      </c>
      <c r="CF11" s="91">
        <f>SUM(CF12:CF15)</f>
        <v>0</v>
      </c>
      <c r="CG11" s="91">
        <f>SUM(CG12:CG15)</f>
        <v>0</v>
      </c>
      <c r="CH11" s="103"/>
      <c r="CI11" s="103"/>
      <c r="CJ11" s="103"/>
    </row>
    <row r="12" spans="1:88" s="7" customFormat="1" ht="23.1" customHeight="1" x14ac:dyDescent="0.25">
      <c r="A12" s="106"/>
      <c r="B12" s="107" t="s">
        <v>105</v>
      </c>
      <c r="C12" s="91">
        <f t="shared" si="0"/>
        <v>0</v>
      </c>
      <c r="D12" s="92" t="e">
        <f t="shared" si="1"/>
        <v>#REF!</v>
      </c>
      <c r="E12" s="108"/>
      <c r="F12" s="108"/>
      <c r="G12" s="108"/>
      <c r="H12" s="92">
        <f t="shared" si="2"/>
        <v>0</v>
      </c>
      <c r="I12" s="108"/>
      <c r="J12" s="108"/>
      <c r="K12" s="109"/>
      <c r="L12" s="110"/>
      <c r="M12" s="111"/>
      <c r="N12" s="112"/>
      <c r="O12" s="112"/>
      <c r="P12" s="93">
        <f t="shared" si="3"/>
        <v>0</v>
      </c>
      <c r="Q12" s="111"/>
      <c r="R12" s="111"/>
      <c r="S12" s="113"/>
      <c r="T12" s="112"/>
      <c r="U12" s="114"/>
      <c r="V12" s="115"/>
      <c r="W12" s="115"/>
      <c r="X12" s="115"/>
      <c r="Y12" s="115"/>
      <c r="Z12" s="115"/>
      <c r="AA12" s="115"/>
      <c r="AB12" s="115"/>
      <c r="AC12" s="95">
        <f>SUM(S12:AB12)</f>
        <v>0</v>
      </c>
      <c r="AD12" s="95">
        <f t="shared" si="4"/>
        <v>0</v>
      </c>
      <c r="AE12" s="92" t="e">
        <f xml:space="preserve"> SUM(L12, N12, R12, T12,#REF!)</f>
        <v>#REF!</v>
      </c>
      <c r="AF12" s="108"/>
      <c r="AG12" s="108"/>
      <c r="AH12" s="108"/>
      <c r="AI12" s="109"/>
      <c r="AJ12" s="109"/>
      <c r="AK12" s="116"/>
      <c r="AL12" s="117" t="s">
        <v>105</v>
      </c>
      <c r="AM12" s="98">
        <f t="shared" si="5"/>
        <v>0</v>
      </c>
      <c r="AN12" s="118"/>
      <c r="AO12" s="119"/>
      <c r="AP12" s="92">
        <f t="shared" si="6"/>
        <v>0</v>
      </c>
      <c r="AQ12" s="120"/>
      <c r="AR12" s="110"/>
      <c r="AS12" s="110"/>
      <c r="AT12" s="121"/>
      <c r="AU12" s="94">
        <f t="shared" si="7"/>
        <v>0</v>
      </c>
      <c r="AV12" s="122"/>
      <c r="AW12" s="122"/>
      <c r="AX12" s="92"/>
      <c r="AY12" s="102">
        <f t="shared" si="8"/>
        <v>0</v>
      </c>
      <c r="AZ12" s="109"/>
      <c r="BA12" s="109"/>
      <c r="BB12" s="109"/>
      <c r="BC12" s="109"/>
      <c r="BD12" s="122"/>
      <c r="BE12" s="122"/>
      <c r="BF12" s="91">
        <f t="shared" si="9"/>
        <v>0</v>
      </c>
      <c r="BG12" s="122"/>
      <c r="BH12" s="122"/>
      <c r="BI12" s="122"/>
      <c r="BJ12" s="122"/>
      <c r="BK12" s="122"/>
      <c r="BL12" s="122"/>
      <c r="BM12" s="122"/>
      <c r="BN12" s="91">
        <f t="shared" si="10"/>
        <v>0</v>
      </c>
      <c r="BO12" s="122"/>
      <c r="BP12" s="91">
        <f t="shared" si="11"/>
        <v>0</v>
      </c>
      <c r="BQ12" s="92">
        <f t="shared" si="12"/>
        <v>0</v>
      </c>
      <c r="BR12" s="109"/>
      <c r="BS12" s="122"/>
      <c r="BT12" s="122"/>
      <c r="BU12" s="122"/>
      <c r="BV12" s="109"/>
      <c r="BW12" s="122"/>
      <c r="BX12" s="122"/>
      <c r="BY12" s="122"/>
      <c r="BZ12" s="122"/>
      <c r="CA12" s="91">
        <f t="shared" si="13"/>
        <v>0</v>
      </c>
      <c r="CB12" s="92">
        <f t="shared" si="14"/>
        <v>0</v>
      </c>
      <c r="CC12" s="110"/>
      <c r="CD12" s="110"/>
      <c r="CE12" s="92">
        <f t="shared" si="15"/>
        <v>0</v>
      </c>
      <c r="CF12" s="109"/>
      <c r="CG12" s="109"/>
      <c r="CH12" s="103"/>
      <c r="CI12" s="103"/>
      <c r="CJ12" s="103"/>
    </row>
    <row r="13" spans="1:88" s="7" customFormat="1" ht="23.1" customHeight="1" x14ac:dyDescent="0.25">
      <c r="A13" s="106"/>
      <c r="B13" s="107" t="s">
        <v>106</v>
      </c>
      <c r="C13" s="91">
        <f t="shared" si="0"/>
        <v>0</v>
      </c>
      <c r="D13" s="92" t="e">
        <f t="shared" si="1"/>
        <v>#REF!</v>
      </c>
      <c r="E13" s="108"/>
      <c r="F13" s="108"/>
      <c r="G13" s="108"/>
      <c r="H13" s="92">
        <f t="shared" si="2"/>
        <v>0</v>
      </c>
      <c r="I13" s="108"/>
      <c r="J13" s="108"/>
      <c r="K13" s="109"/>
      <c r="L13" s="110"/>
      <c r="M13" s="111"/>
      <c r="N13" s="112"/>
      <c r="O13" s="112"/>
      <c r="P13" s="93">
        <f t="shared" si="3"/>
        <v>0</v>
      </c>
      <c r="Q13" s="111"/>
      <c r="R13" s="111"/>
      <c r="S13" s="113"/>
      <c r="T13" s="112"/>
      <c r="U13" s="114"/>
      <c r="V13" s="115"/>
      <c r="W13" s="115"/>
      <c r="X13" s="115"/>
      <c r="Y13" s="115"/>
      <c r="Z13" s="115"/>
      <c r="AA13" s="115"/>
      <c r="AB13" s="115"/>
      <c r="AC13" s="95">
        <f>SUM(S13:AB13)</f>
        <v>0</v>
      </c>
      <c r="AD13" s="95">
        <f t="shared" si="4"/>
        <v>0</v>
      </c>
      <c r="AE13" s="92" t="e">
        <f xml:space="preserve"> SUM(L13, N13, R13, T13,#REF!)</f>
        <v>#REF!</v>
      </c>
      <c r="AF13" s="108"/>
      <c r="AG13" s="108"/>
      <c r="AH13" s="108"/>
      <c r="AI13" s="109"/>
      <c r="AJ13" s="109"/>
      <c r="AK13" s="116"/>
      <c r="AL13" s="117" t="s">
        <v>106</v>
      </c>
      <c r="AM13" s="98">
        <f t="shared" si="5"/>
        <v>0</v>
      </c>
      <c r="AN13" s="118"/>
      <c r="AO13" s="119"/>
      <c r="AP13" s="92">
        <f t="shared" si="6"/>
        <v>0</v>
      </c>
      <c r="AQ13" s="120"/>
      <c r="AR13" s="110"/>
      <c r="AS13" s="110"/>
      <c r="AT13" s="121"/>
      <c r="AU13" s="94">
        <f t="shared" si="7"/>
        <v>0</v>
      </c>
      <c r="AV13" s="122"/>
      <c r="AW13" s="122"/>
      <c r="AX13" s="92"/>
      <c r="AY13" s="102">
        <f t="shared" si="8"/>
        <v>0</v>
      </c>
      <c r="AZ13" s="109"/>
      <c r="BA13" s="109"/>
      <c r="BB13" s="109"/>
      <c r="BC13" s="109"/>
      <c r="BD13" s="122"/>
      <c r="BE13" s="122"/>
      <c r="BF13" s="91">
        <f t="shared" si="9"/>
        <v>0</v>
      </c>
      <c r="BG13" s="122"/>
      <c r="BH13" s="122"/>
      <c r="BI13" s="122"/>
      <c r="BJ13" s="122"/>
      <c r="BK13" s="122"/>
      <c r="BL13" s="122"/>
      <c r="BM13" s="122"/>
      <c r="BN13" s="91">
        <f t="shared" si="10"/>
        <v>0</v>
      </c>
      <c r="BO13" s="122"/>
      <c r="BP13" s="91">
        <f t="shared" si="11"/>
        <v>0</v>
      </c>
      <c r="BQ13" s="92">
        <f t="shared" si="12"/>
        <v>0</v>
      </c>
      <c r="BR13" s="109"/>
      <c r="BS13" s="122"/>
      <c r="BT13" s="122"/>
      <c r="BU13" s="122"/>
      <c r="BV13" s="109"/>
      <c r="BW13" s="122"/>
      <c r="BX13" s="122"/>
      <c r="BY13" s="122"/>
      <c r="BZ13" s="122"/>
      <c r="CA13" s="91">
        <f t="shared" si="13"/>
        <v>0</v>
      </c>
      <c r="CB13" s="92">
        <f t="shared" si="14"/>
        <v>0</v>
      </c>
      <c r="CC13" s="110"/>
      <c r="CD13" s="110"/>
      <c r="CE13" s="92">
        <f t="shared" si="15"/>
        <v>0</v>
      </c>
      <c r="CF13" s="109"/>
      <c r="CG13" s="109"/>
      <c r="CH13" s="103"/>
      <c r="CI13" s="103"/>
      <c r="CJ13" s="103"/>
    </row>
    <row r="14" spans="1:88" s="7" customFormat="1" ht="23.1" customHeight="1" x14ac:dyDescent="0.25">
      <c r="A14" s="106"/>
      <c r="B14" s="107" t="s">
        <v>107</v>
      </c>
      <c r="C14" s="91">
        <f t="shared" si="0"/>
        <v>0</v>
      </c>
      <c r="D14" s="92" t="e">
        <f t="shared" si="1"/>
        <v>#REF!</v>
      </c>
      <c r="E14" s="108"/>
      <c r="F14" s="108"/>
      <c r="G14" s="108"/>
      <c r="H14" s="92">
        <f t="shared" si="2"/>
        <v>0</v>
      </c>
      <c r="I14" s="108"/>
      <c r="J14" s="108"/>
      <c r="K14" s="109"/>
      <c r="L14" s="110"/>
      <c r="M14" s="111"/>
      <c r="N14" s="112"/>
      <c r="O14" s="112"/>
      <c r="P14" s="93">
        <f t="shared" si="3"/>
        <v>0</v>
      </c>
      <c r="Q14" s="111"/>
      <c r="R14" s="111"/>
      <c r="S14" s="113"/>
      <c r="T14" s="112"/>
      <c r="U14" s="114"/>
      <c r="V14" s="115"/>
      <c r="W14" s="115"/>
      <c r="X14" s="115"/>
      <c r="Y14" s="115"/>
      <c r="Z14" s="115"/>
      <c r="AA14" s="115"/>
      <c r="AB14" s="115"/>
      <c r="AC14" s="95">
        <f>SUM(S14:AB14)</f>
        <v>0</v>
      </c>
      <c r="AD14" s="95">
        <f t="shared" si="4"/>
        <v>0</v>
      </c>
      <c r="AE14" s="92" t="e">
        <f xml:space="preserve"> SUM(L14, N14, R14, T14,#REF!)</f>
        <v>#REF!</v>
      </c>
      <c r="AF14" s="108"/>
      <c r="AG14" s="108"/>
      <c r="AH14" s="108"/>
      <c r="AI14" s="109"/>
      <c r="AJ14" s="109"/>
      <c r="AK14" s="116"/>
      <c r="AL14" s="117" t="s">
        <v>107</v>
      </c>
      <c r="AM14" s="98">
        <f t="shared" si="5"/>
        <v>0</v>
      </c>
      <c r="AN14" s="118"/>
      <c r="AO14" s="119"/>
      <c r="AP14" s="92">
        <f t="shared" si="6"/>
        <v>0</v>
      </c>
      <c r="AQ14" s="120"/>
      <c r="AR14" s="110"/>
      <c r="AS14" s="110"/>
      <c r="AT14" s="121"/>
      <c r="AU14" s="94">
        <f t="shared" si="7"/>
        <v>0</v>
      </c>
      <c r="AV14" s="122"/>
      <c r="AW14" s="122"/>
      <c r="AX14" s="92"/>
      <c r="AY14" s="102">
        <f t="shared" si="8"/>
        <v>0</v>
      </c>
      <c r="AZ14" s="109"/>
      <c r="BA14" s="109"/>
      <c r="BB14" s="109"/>
      <c r="BC14" s="109"/>
      <c r="BD14" s="122"/>
      <c r="BE14" s="122"/>
      <c r="BF14" s="91">
        <f t="shared" si="9"/>
        <v>0</v>
      </c>
      <c r="BG14" s="122"/>
      <c r="BH14" s="122"/>
      <c r="BI14" s="122"/>
      <c r="BJ14" s="122"/>
      <c r="BK14" s="122"/>
      <c r="BL14" s="122"/>
      <c r="BM14" s="122"/>
      <c r="BN14" s="91">
        <f t="shared" si="10"/>
        <v>0</v>
      </c>
      <c r="BO14" s="122"/>
      <c r="BP14" s="91">
        <f t="shared" si="11"/>
        <v>0</v>
      </c>
      <c r="BQ14" s="92">
        <f t="shared" si="12"/>
        <v>0</v>
      </c>
      <c r="BR14" s="109"/>
      <c r="BS14" s="122"/>
      <c r="BT14" s="122"/>
      <c r="BU14" s="122"/>
      <c r="BV14" s="109"/>
      <c r="BW14" s="122"/>
      <c r="BX14" s="122"/>
      <c r="BY14" s="122"/>
      <c r="BZ14" s="122"/>
      <c r="CA14" s="91">
        <f t="shared" si="13"/>
        <v>0</v>
      </c>
      <c r="CB14" s="92">
        <f t="shared" si="14"/>
        <v>0</v>
      </c>
      <c r="CC14" s="110"/>
      <c r="CD14" s="110"/>
      <c r="CE14" s="92">
        <f t="shared" si="15"/>
        <v>0</v>
      </c>
      <c r="CF14" s="109"/>
      <c r="CG14" s="109"/>
      <c r="CH14" s="103"/>
      <c r="CI14" s="103"/>
      <c r="CJ14" s="103"/>
    </row>
    <row r="15" spans="1:88" s="7" customFormat="1" ht="23.1" customHeight="1" x14ac:dyDescent="0.25">
      <c r="A15" s="106"/>
      <c r="B15" s="107" t="s">
        <v>108</v>
      </c>
      <c r="C15" s="91">
        <f t="shared" si="0"/>
        <v>0</v>
      </c>
      <c r="D15" s="92" t="e">
        <f t="shared" si="1"/>
        <v>#REF!</v>
      </c>
      <c r="E15" s="108"/>
      <c r="F15" s="108"/>
      <c r="G15" s="108"/>
      <c r="H15" s="92">
        <f t="shared" si="2"/>
        <v>0</v>
      </c>
      <c r="I15" s="108"/>
      <c r="J15" s="108"/>
      <c r="K15" s="109"/>
      <c r="L15" s="110"/>
      <c r="M15" s="111"/>
      <c r="N15" s="112"/>
      <c r="O15" s="112"/>
      <c r="P15" s="93">
        <f t="shared" si="3"/>
        <v>0</v>
      </c>
      <c r="Q15" s="111"/>
      <c r="R15" s="111"/>
      <c r="S15" s="113"/>
      <c r="T15" s="112"/>
      <c r="U15" s="114"/>
      <c r="V15" s="115"/>
      <c r="W15" s="115"/>
      <c r="X15" s="115"/>
      <c r="Y15" s="115"/>
      <c r="Z15" s="115"/>
      <c r="AA15" s="115"/>
      <c r="AB15" s="115"/>
      <c r="AC15" s="95">
        <f>SUM(S15:AB15)</f>
        <v>0</v>
      </c>
      <c r="AD15" s="95">
        <f t="shared" si="4"/>
        <v>0</v>
      </c>
      <c r="AE15" s="92" t="e">
        <f xml:space="preserve"> SUM(L15, N15, R15, T15,#REF!)</f>
        <v>#REF!</v>
      </c>
      <c r="AF15" s="108"/>
      <c r="AG15" s="108"/>
      <c r="AH15" s="108"/>
      <c r="AI15" s="109"/>
      <c r="AJ15" s="109"/>
      <c r="AK15" s="116"/>
      <c r="AL15" s="117" t="s">
        <v>109</v>
      </c>
      <c r="AM15" s="98">
        <f t="shared" si="5"/>
        <v>0</v>
      </c>
      <c r="AN15" s="110"/>
      <c r="AO15" s="119"/>
      <c r="AP15" s="92">
        <f t="shared" si="6"/>
        <v>0</v>
      </c>
      <c r="AQ15" s="120"/>
      <c r="AR15" s="110"/>
      <c r="AS15" s="110"/>
      <c r="AT15" s="121"/>
      <c r="AU15" s="94">
        <f t="shared" si="7"/>
        <v>0</v>
      </c>
      <c r="AV15" s="122"/>
      <c r="AW15" s="122"/>
      <c r="AX15" s="92"/>
      <c r="AY15" s="102">
        <f t="shared" si="8"/>
        <v>0</v>
      </c>
      <c r="AZ15" s="109"/>
      <c r="BA15" s="109"/>
      <c r="BB15" s="109"/>
      <c r="BC15" s="109"/>
      <c r="BD15" s="122"/>
      <c r="BE15" s="122"/>
      <c r="BF15" s="91">
        <f t="shared" si="9"/>
        <v>0</v>
      </c>
      <c r="BG15" s="122"/>
      <c r="BH15" s="122"/>
      <c r="BI15" s="122"/>
      <c r="BJ15" s="122"/>
      <c r="BK15" s="122"/>
      <c r="BL15" s="122"/>
      <c r="BM15" s="122"/>
      <c r="BN15" s="91">
        <f t="shared" si="10"/>
        <v>0</v>
      </c>
      <c r="BO15" s="122"/>
      <c r="BP15" s="91">
        <f t="shared" si="11"/>
        <v>0</v>
      </c>
      <c r="BQ15" s="92">
        <f t="shared" si="12"/>
        <v>0</v>
      </c>
      <c r="BR15" s="109"/>
      <c r="BS15" s="122"/>
      <c r="BT15" s="122"/>
      <c r="BU15" s="122"/>
      <c r="BV15" s="109"/>
      <c r="BW15" s="122"/>
      <c r="BX15" s="122"/>
      <c r="BY15" s="122"/>
      <c r="BZ15" s="122"/>
      <c r="CA15" s="91">
        <f t="shared" si="13"/>
        <v>0</v>
      </c>
      <c r="CB15" s="92">
        <f t="shared" si="14"/>
        <v>0</v>
      </c>
      <c r="CC15" s="110"/>
      <c r="CD15" s="110"/>
      <c r="CE15" s="92">
        <f t="shared" si="15"/>
        <v>0</v>
      </c>
      <c r="CF15" s="109"/>
      <c r="CG15" s="109"/>
      <c r="CH15" s="103"/>
      <c r="CI15" s="103"/>
      <c r="CJ15" s="103"/>
    </row>
    <row r="16" spans="1:88" s="7" customFormat="1" ht="23.1" customHeight="1" x14ac:dyDescent="0.25">
      <c r="A16" s="123">
        <v>129</v>
      </c>
      <c r="B16" s="124" t="s">
        <v>110</v>
      </c>
      <c r="C16" s="91">
        <f t="shared" si="0"/>
        <v>622.34699999999998</v>
      </c>
      <c r="D16" s="92" t="e">
        <f t="shared" si="1"/>
        <v>#REF!</v>
      </c>
      <c r="E16" s="92"/>
      <c r="F16" s="92"/>
      <c r="G16" s="92">
        <v>210.42</v>
      </c>
      <c r="H16" s="92">
        <f t="shared" si="2"/>
        <v>210.42</v>
      </c>
      <c r="I16" s="92"/>
      <c r="J16" s="92"/>
      <c r="K16" s="91"/>
      <c r="L16" s="92">
        <v>135.44999999999999</v>
      </c>
      <c r="M16" s="104"/>
      <c r="N16" s="105"/>
      <c r="O16" s="105"/>
      <c r="P16" s="93">
        <f t="shared" si="3"/>
        <v>135.44999999999999</v>
      </c>
      <c r="Q16" s="104"/>
      <c r="R16" s="104"/>
      <c r="S16" s="91"/>
      <c r="T16" s="104"/>
      <c r="U16" s="125"/>
      <c r="V16" s="92">
        <v>161.05000000000001</v>
      </c>
      <c r="W16" s="91"/>
      <c r="X16" s="91"/>
      <c r="Y16" s="91"/>
      <c r="Z16" s="91"/>
      <c r="AA16" s="91">
        <f>V16</f>
        <v>161.05000000000001</v>
      </c>
      <c r="AB16" s="91"/>
      <c r="AC16" s="95">
        <f>AA16</f>
        <v>161.05000000000001</v>
      </c>
      <c r="AD16" s="95">
        <f t="shared" si="4"/>
        <v>506.92</v>
      </c>
      <c r="AE16" s="92" t="e">
        <f xml:space="preserve"> SUM(L16, N16, R16, T16,#REF!)</f>
        <v>#REF!</v>
      </c>
      <c r="AF16" s="92"/>
      <c r="AG16" s="92"/>
      <c r="AH16" s="92">
        <v>18.027000000000001</v>
      </c>
      <c r="AI16" s="91"/>
      <c r="AJ16" s="91"/>
      <c r="AK16" s="126">
        <v>213</v>
      </c>
      <c r="AL16" s="127" t="s">
        <v>110</v>
      </c>
      <c r="AM16" s="98">
        <f t="shared" si="5"/>
        <v>18.027000000000001</v>
      </c>
      <c r="AN16" s="92"/>
      <c r="AO16" s="98"/>
      <c r="AP16" s="92">
        <f t="shared" si="6"/>
        <v>0</v>
      </c>
      <c r="AQ16" s="100"/>
      <c r="AR16" s="92"/>
      <c r="AS16" s="92"/>
      <c r="AT16" s="92"/>
      <c r="AU16" s="94">
        <f t="shared" si="7"/>
        <v>0</v>
      </c>
      <c r="AV16" s="92"/>
      <c r="AW16" s="92"/>
      <c r="AX16" s="92"/>
      <c r="AY16" s="102">
        <f t="shared" si="8"/>
        <v>0</v>
      </c>
      <c r="AZ16" s="91"/>
      <c r="BA16" s="91"/>
      <c r="BB16" s="91"/>
      <c r="BC16" s="91"/>
      <c r="BD16" s="92"/>
      <c r="BE16" s="92"/>
      <c r="BF16" s="91">
        <f t="shared" si="9"/>
        <v>0</v>
      </c>
      <c r="BG16" s="92"/>
      <c r="BH16" s="92"/>
      <c r="BI16" s="92"/>
      <c r="BJ16" s="92"/>
      <c r="BK16" s="92"/>
      <c r="BL16" s="92"/>
      <c r="BM16" s="92"/>
      <c r="BN16" s="91">
        <f t="shared" si="10"/>
        <v>0</v>
      </c>
      <c r="BO16" s="92"/>
      <c r="BP16" s="91">
        <f t="shared" si="11"/>
        <v>0</v>
      </c>
      <c r="BQ16" s="92">
        <f t="shared" si="12"/>
        <v>0</v>
      </c>
      <c r="BR16" s="91"/>
      <c r="BS16" s="92"/>
      <c r="BT16" s="92"/>
      <c r="BU16" s="92">
        <v>97.4</v>
      </c>
      <c r="BV16" s="91"/>
      <c r="BW16" s="92"/>
      <c r="BX16" s="92"/>
      <c r="BY16" s="92"/>
      <c r="BZ16" s="92"/>
      <c r="CA16" s="91">
        <f t="shared" si="13"/>
        <v>97.4</v>
      </c>
      <c r="CB16" s="92">
        <f t="shared" si="14"/>
        <v>0</v>
      </c>
      <c r="CC16" s="92"/>
      <c r="CD16" s="92"/>
      <c r="CE16" s="92">
        <f t="shared" si="15"/>
        <v>0</v>
      </c>
      <c r="CF16" s="91"/>
      <c r="CG16" s="91"/>
      <c r="CH16" s="103"/>
      <c r="CI16" s="103"/>
      <c r="CJ16" s="103"/>
    </row>
    <row r="17" spans="1:88" s="7" customFormat="1" ht="28.5" customHeight="1" x14ac:dyDescent="0.25">
      <c r="A17" s="123">
        <v>220</v>
      </c>
      <c r="B17" s="128" t="s">
        <v>111</v>
      </c>
      <c r="C17" s="91">
        <f t="shared" si="0"/>
        <v>1119.643</v>
      </c>
      <c r="D17" s="92" t="e">
        <f t="shared" si="1"/>
        <v>#REF!</v>
      </c>
      <c r="E17" s="92">
        <f>SUM(E18, E21, E27, E28, E35)</f>
        <v>0</v>
      </c>
      <c r="F17" s="92">
        <f>SUM(F18, F21, F27, F28, F35)</f>
        <v>0</v>
      </c>
      <c r="G17" s="92">
        <f>SUM(G18, G21, G27, G28, G35)</f>
        <v>0</v>
      </c>
      <c r="H17" s="92">
        <f t="shared" si="2"/>
        <v>0</v>
      </c>
      <c r="I17" s="92">
        <f>SUM(I18, I21, I27, I28, I35)</f>
        <v>0</v>
      </c>
      <c r="J17" s="92">
        <f>SUM(J18, J21, J27, J28, J35)</f>
        <v>0</v>
      </c>
      <c r="K17" s="92">
        <f>SUM(K18, K21, K27, K28, K35)</f>
        <v>0</v>
      </c>
      <c r="L17" s="92">
        <f>SUM(L18, L21, L27, L28, L35)</f>
        <v>0</v>
      </c>
      <c r="M17" s="92">
        <f>M18+M21+M28+M35</f>
        <v>0</v>
      </c>
      <c r="N17" s="92">
        <f>SUM(N18, N21, N27, N28, N35)</f>
        <v>0</v>
      </c>
      <c r="O17" s="92">
        <f>SUM(O18, O21, O27, O28, O35)</f>
        <v>0</v>
      </c>
      <c r="P17" s="93">
        <f t="shared" si="3"/>
        <v>0</v>
      </c>
      <c r="Q17" s="92">
        <f>SUM(Q18+Q19+Q21+Q27+Q28+Q35)</f>
        <v>0</v>
      </c>
      <c r="R17" s="91">
        <f>SUM(R18:R19, R21, R27, R28, R35, )</f>
        <v>0</v>
      </c>
      <c r="S17" s="91">
        <f>SUM(S18:S19, S21, S27, S28, S35, )</f>
        <v>0</v>
      </c>
      <c r="T17" s="91">
        <f>SUM(T18:T19, T21, T27, T28, T35, )</f>
        <v>0</v>
      </c>
      <c r="U17" s="104">
        <v>0</v>
      </c>
      <c r="V17" s="91"/>
      <c r="W17" s="91">
        <f>W18+W19+W21+W28+W35</f>
        <v>79.25</v>
      </c>
      <c r="X17" s="91">
        <f>X21</f>
        <v>50</v>
      </c>
      <c r="Y17" s="91"/>
      <c r="Z17" s="91"/>
      <c r="AA17" s="91">
        <f>AA18+AA19+AA21+AA28+AA35</f>
        <v>129.25</v>
      </c>
      <c r="AB17" s="91"/>
      <c r="AC17" s="95">
        <f>AA17</f>
        <v>129.25</v>
      </c>
      <c r="AD17" s="95">
        <f>AD18+AD19+AD21+AD35</f>
        <v>118.65</v>
      </c>
      <c r="AE17" s="92" t="e">
        <f xml:space="preserve"> SUM(L17, N17, R17, T17,#REF!)</f>
        <v>#REF!</v>
      </c>
      <c r="AF17" s="92">
        <f>SUM(AF18, AF19, AF21, AF27, AF28, AF35)</f>
        <v>0</v>
      </c>
      <c r="AG17" s="92">
        <f>SUM(AG18, AG19, AG21, AG27, AG28, AG35)</f>
        <v>0</v>
      </c>
      <c r="AH17" s="92">
        <f>SUM(AH18, AH19, AH21, AH27, AH28, AH35)</f>
        <v>0</v>
      </c>
      <c r="AI17" s="92">
        <f>SUM(AI18, AI19, AI21, AI27, AI28, AI35)</f>
        <v>0</v>
      </c>
      <c r="AJ17" s="91">
        <f>SUM(AJ18:AJ19, AJ21, AJ27, AJ28, AJ35)</f>
        <v>0</v>
      </c>
      <c r="AK17" s="126">
        <v>220</v>
      </c>
      <c r="AL17" s="129" t="s">
        <v>111</v>
      </c>
      <c r="AM17" s="98">
        <f t="shared" si="5"/>
        <v>0</v>
      </c>
      <c r="AN17" s="92">
        <f>SUM(AN18, AN19, AN21, AN28, AN35)</f>
        <v>1.1000000000000001</v>
      </c>
      <c r="AO17" s="98">
        <f>SUM(AO18, AO19, AO21, AO28, AO35)</f>
        <v>1.1000000000000001</v>
      </c>
      <c r="AP17" s="92">
        <f t="shared" si="6"/>
        <v>2.2000000000000002</v>
      </c>
      <c r="AQ17" s="92">
        <f>SUM(AQ18, AQ19, AQ21, AQ28, AQ35)</f>
        <v>0</v>
      </c>
      <c r="AR17" s="92">
        <f>SUM(AR18, AR19, AR21, AR28, AR35)</f>
        <v>0</v>
      </c>
      <c r="AS17" s="92">
        <f>SUM(AS18, AS19, AS21, AS28, AS35)</f>
        <v>0</v>
      </c>
      <c r="AT17" s="92">
        <f>SUM(AT18, AT19, AT21, AT28, AT35)</f>
        <v>575.4</v>
      </c>
      <c r="AU17" s="94">
        <f t="shared" si="7"/>
        <v>575.4</v>
      </c>
      <c r="AV17" s="92">
        <f>SUM(AV18, AV19, AV21, AV28, AV35)</f>
        <v>0</v>
      </c>
      <c r="AW17" s="92">
        <f>AW35</f>
        <v>0</v>
      </c>
      <c r="AX17" s="130"/>
      <c r="AY17" s="102">
        <f t="shared" si="8"/>
        <v>577.6</v>
      </c>
      <c r="AZ17" s="92">
        <f>SUM(AZ18:AZ19, AZ21, AZ27, AZ28, AZ35)</f>
        <v>0</v>
      </c>
      <c r="BA17" s="91">
        <f>SUM(BA28, )</f>
        <v>0</v>
      </c>
      <c r="BB17" s="91">
        <f>SUM(BB18+BB19+BB21+BB27+BB28+BB35)</f>
        <v>0</v>
      </c>
      <c r="BC17" s="91">
        <f>SUM(BC18:BC19, BC21, BC27, BC28, BC35)</f>
        <v>68</v>
      </c>
      <c r="BD17" s="91">
        <f>SUM(BD18:BD19, BD21, BD27, BD28, BD35)</f>
        <v>0</v>
      </c>
      <c r="BE17" s="91">
        <f>SUM(BE18:BE19, BE21, BE27, BE28, BE35)</f>
        <v>0</v>
      </c>
      <c r="BF17" s="91">
        <f t="shared" si="9"/>
        <v>68</v>
      </c>
      <c r="BG17" s="91">
        <f t="shared" ref="BG17:BM17" si="21">SUM(BG18:BG19, BG21, BG27, BG28, BG35)</f>
        <v>40</v>
      </c>
      <c r="BH17" s="91">
        <f t="shared" si="21"/>
        <v>22</v>
      </c>
      <c r="BI17" s="91">
        <f t="shared" si="21"/>
        <v>105.176</v>
      </c>
      <c r="BJ17" s="91">
        <f t="shared" ref="BJ17" si="22">SUM(BJ18:BJ19, BJ21, BJ27, BJ28, BJ35)</f>
        <v>0</v>
      </c>
      <c r="BK17" s="91">
        <f t="shared" si="21"/>
        <v>8</v>
      </c>
      <c r="BL17" s="91">
        <f t="shared" si="21"/>
        <v>22.2</v>
      </c>
      <c r="BM17" s="91">
        <f t="shared" si="21"/>
        <v>1.1000000000000001</v>
      </c>
      <c r="BN17" s="91">
        <f t="shared" si="10"/>
        <v>198.47599999999997</v>
      </c>
      <c r="BO17" s="92">
        <f>SUM(BO18:BO19, BO21, BO27, BO28, BO35)</f>
        <v>0</v>
      </c>
      <c r="BP17" s="91">
        <f t="shared" si="11"/>
        <v>266.476</v>
      </c>
      <c r="BQ17" s="92">
        <f t="shared" si="12"/>
        <v>0</v>
      </c>
      <c r="BR17" s="91">
        <f>SUM(BR18:BR19, BR21, BR27, BR28, BR35)</f>
        <v>0</v>
      </c>
      <c r="BS17" s="91">
        <f>SUM(BS18:BS19, BS21, BS27, BS28, BS35)</f>
        <v>0</v>
      </c>
      <c r="BT17" s="91">
        <f>SUM(BT18:BT19, BT21, BT27, BT28, BT35)</f>
        <v>0</v>
      </c>
      <c r="BU17" s="91">
        <f>SUM(BU18:BU19, BU21, BU27, BU28, BU35)</f>
        <v>0</v>
      </c>
      <c r="BV17" s="91">
        <f>BV19+BV21+BV28+BV35</f>
        <v>103.41699999999999</v>
      </c>
      <c r="BW17" s="91">
        <f>SUM(BW18:BW19, BW21, BW27, BW28, BW35)</f>
        <v>0</v>
      </c>
      <c r="BX17" s="91">
        <f>SUM(BX18:BX19, BX21, BX27, BX28, BX35)</f>
        <v>0</v>
      </c>
      <c r="BY17" s="91">
        <f>SUM(BY18:BY19, BY21, BY27, BY28, BY35)</f>
        <v>53.5</v>
      </c>
      <c r="BZ17" s="91">
        <f>SUM(BZ18:BZ19, BZ21, BZ27, BZ28, BZ35)</f>
        <v>0</v>
      </c>
      <c r="CA17" s="91">
        <f t="shared" si="13"/>
        <v>156.91699999999997</v>
      </c>
      <c r="CB17" s="92">
        <f t="shared" si="14"/>
        <v>0</v>
      </c>
      <c r="CC17" s="92">
        <f>SUM(CC18+CC19+CC28+CC35)</f>
        <v>0</v>
      </c>
      <c r="CD17" s="92">
        <f>SUM(CD18+CD19+CD28+CD35)</f>
        <v>0</v>
      </c>
      <c r="CE17" s="92">
        <f t="shared" si="15"/>
        <v>0</v>
      </c>
      <c r="CF17" s="92">
        <f>SUM(CF18:CF19, CF21, CF27, CF28, CF35)</f>
        <v>0</v>
      </c>
      <c r="CG17" s="92">
        <f>SUM(CG18:CG19, CG21, CG27, CG28, CG35)</f>
        <v>0</v>
      </c>
      <c r="CH17" s="103"/>
      <c r="CI17" s="103"/>
      <c r="CJ17" s="103"/>
    </row>
    <row r="18" spans="1:88" s="7" customFormat="1" ht="23.1" customHeight="1" x14ac:dyDescent="0.25">
      <c r="A18" s="131">
        <v>221</v>
      </c>
      <c r="B18" s="132" t="s">
        <v>112</v>
      </c>
      <c r="C18" s="91">
        <f t="shared" si="0"/>
        <v>35</v>
      </c>
      <c r="D18" s="92" t="e">
        <f t="shared" si="1"/>
        <v>#REF!</v>
      </c>
      <c r="E18" s="108"/>
      <c r="F18" s="108"/>
      <c r="G18" s="108"/>
      <c r="H18" s="92">
        <f t="shared" si="2"/>
        <v>0</v>
      </c>
      <c r="I18" s="108"/>
      <c r="J18" s="108"/>
      <c r="K18" s="115"/>
      <c r="L18" s="110"/>
      <c r="M18" s="111"/>
      <c r="N18" s="112"/>
      <c r="O18" s="112"/>
      <c r="P18" s="93">
        <f t="shared" si="3"/>
        <v>0</v>
      </c>
      <c r="Q18" s="111"/>
      <c r="R18" s="111"/>
      <c r="S18" s="113"/>
      <c r="T18" s="111"/>
      <c r="U18" s="114"/>
      <c r="V18" s="115"/>
      <c r="W18" s="112">
        <v>35</v>
      </c>
      <c r="X18" s="115"/>
      <c r="Y18" s="115"/>
      <c r="Z18" s="115"/>
      <c r="AA18" s="115">
        <f>W18</f>
        <v>35</v>
      </c>
      <c r="AB18" s="115"/>
      <c r="AC18" s="95">
        <f>AA18</f>
        <v>35</v>
      </c>
      <c r="AD18" s="95">
        <f t="shared" ref="AD18:AD32" si="23">SUM(H18, P18, Q18, R18, AC18)</f>
        <v>35</v>
      </c>
      <c r="AE18" s="92" t="e">
        <f xml:space="preserve"> SUM(L18, N18, R18, T18,#REF!)</f>
        <v>#REF!</v>
      </c>
      <c r="AF18" s="108"/>
      <c r="AG18" s="108"/>
      <c r="AH18" s="108"/>
      <c r="AI18" s="115"/>
      <c r="AJ18" s="115"/>
      <c r="AK18" s="133">
        <v>221</v>
      </c>
      <c r="AL18" s="134" t="s">
        <v>112</v>
      </c>
      <c r="AM18" s="98">
        <f t="shared" si="5"/>
        <v>0</v>
      </c>
      <c r="AN18" s="110"/>
      <c r="AO18" s="135"/>
      <c r="AP18" s="92">
        <f t="shared" si="6"/>
        <v>0</v>
      </c>
      <c r="AQ18" s="120"/>
      <c r="AR18" s="110"/>
      <c r="AS18" s="110"/>
      <c r="AT18" s="108"/>
      <c r="AU18" s="94">
        <f t="shared" si="7"/>
        <v>0</v>
      </c>
      <c r="AV18" s="108"/>
      <c r="AW18" s="108"/>
      <c r="AX18" s="92"/>
      <c r="AY18" s="102">
        <f t="shared" si="8"/>
        <v>0</v>
      </c>
      <c r="AZ18" s="115"/>
      <c r="BA18" s="115"/>
      <c r="BB18" s="115"/>
      <c r="BC18" s="115"/>
      <c r="BD18" s="108"/>
      <c r="BE18" s="108"/>
      <c r="BF18" s="91">
        <f t="shared" si="9"/>
        <v>0</v>
      </c>
      <c r="BG18" s="108"/>
      <c r="BH18" s="108"/>
      <c r="BI18" s="108"/>
      <c r="BJ18" s="108"/>
      <c r="BK18" s="108"/>
      <c r="BL18" s="108"/>
      <c r="BM18" s="108"/>
      <c r="BN18" s="91">
        <f t="shared" si="10"/>
        <v>0</v>
      </c>
      <c r="BO18" s="108"/>
      <c r="BP18" s="91">
        <f t="shared" si="11"/>
        <v>0</v>
      </c>
      <c r="BQ18" s="92">
        <f t="shared" si="12"/>
        <v>0</v>
      </c>
      <c r="BR18" s="115"/>
      <c r="BS18" s="108"/>
      <c r="BT18" s="108"/>
      <c r="BU18" s="108"/>
      <c r="BV18" s="115"/>
      <c r="BW18" s="108"/>
      <c r="BX18" s="108"/>
      <c r="BY18" s="108"/>
      <c r="BZ18" s="108"/>
      <c r="CA18" s="91">
        <f t="shared" si="13"/>
        <v>0</v>
      </c>
      <c r="CB18" s="92">
        <f t="shared" si="14"/>
        <v>0</v>
      </c>
      <c r="CC18" s="110"/>
      <c r="CD18" s="110"/>
      <c r="CE18" s="92">
        <f t="shared" si="15"/>
        <v>0</v>
      </c>
      <c r="CF18" s="115"/>
      <c r="CG18" s="109"/>
      <c r="CH18" s="103"/>
      <c r="CI18" s="103"/>
      <c r="CJ18" s="103"/>
    </row>
    <row r="19" spans="1:88" s="7" customFormat="1" ht="23.1" customHeight="1" x14ac:dyDescent="0.25">
      <c r="A19" s="131">
        <v>222</v>
      </c>
      <c r="B19" s="132" t="s">
        <v>113</v>
      </c>
      <c r="C19" s="91">
        <f t="shared" si="0"/>
        <v>0</v>
      </c>
      <c r="D19" s="92" t="e">
        <f t="shared" si="1"/>
        <v>#REF!</v>
      </c>
      <c r="E19" s="92">
        <f>SUM(E20)</f>
        <v>0</v>
      </c>
      <c r="F19" s="92">
        <f>SUM(F20)</f>
        <v>0</v>
      </c>
      <c r="G19" s="92">
        <f>SUM(G20)</f>
        <v>0</v>
      </c>
      <c r="H19" s="92">
        <f t="shared" si="2"/>
        <v>0</v>
      </c>
      <c r="I19" s="92">
        <f t="shared" ref="I19:O19" si="24">SUM(I20)</f>
        <v>0</v>
      </c>
      <c r="J19" s="92">
        <f t="shared" si="24"/>
        <v>0</v>
      </c>
      <c r="K19" s="92">
        <f t="shared" si="24"/>
        <v>0</v>
      </c>
      <c r="L19" s="92">
        <f t="shared" si="24"/>
        <v>0</v>
      </c>
      <c r="M19" s="92">
        <f t="shared" si="24"/>
        <v>0</v>
      </c>
      <c r="N19" s="92">
        <f t="shared" si="24"/>
        <v>0</v>
      </c>
      <c r="O19" s="92">
        <f t="shared" si="24"/>
        <v>0</v>
      </c>
      <c r="P19" s="93">
        <f t="shared" si="3"/>
        <v>0</v>
      </c>
      <c r="Q19" s="92">
        <f>SUM(Q20)</f>
        <v>0</v>
      </c>
      <c r="R19" s="91">
        <f>SUM(R20)</f>
        <v>0</v>
      </c>
      <c r="S19" s="91" t="s">
        <v>114</v>
      </c>
      <c r="T19" s="113">
        <f>SUM(T20)</f>
        <v>0</v>
      </c>
      <c r="U19" s="104">
        <v>0</v>
      </c>
      <c r="V19" s="91"/>
      <c r="W19" s="91"/>
      <c r="X19" s="91"/>
      <c r="Y19" s="91"/>
      <c r="Z19" s="91"/>
      <c r="AA19" s="91">
        <f>W19</f>
        <v>0</v>
      </c>
      <c r="AB19" s="91"/>
      <c r="AC19" s="95">
        <f>AA19</f>
        <v>0</v>
      </c>
      <c r="AD19" s="95">
        <f t="shared" si="23"/>
        <v>0</v>
      </c>
      <c r="AE19" s="92" t="e">
        <f xml:space="preserve"> SUM(L19, N19, R19, T19,#REF!)</f>
        <v>#REF!</v>
      </c>
      <c r="AF19" s="92">
        <f>SUM(AF20)</f>
        <v>0</v>
      </c>
      <c r="AG19" s="92">
        <f>SUM(AG20)</f>
        <v>0</v>
      </c>
      <c r="AH19" s="92">
        <f>SUM(AH20)</f>
        <v>0</v>
      </c>
      <c r="AI19" s="92">
        <f>SUM(AI20)</f>
        <v>0</v>
      </c>
      <c r="AJ19" s="115">
        <f>SUM(AJ20)</f>
        <v>0</v>
      </c>
      <c r="AK19" s="133">
        <v>222</v>
      </c>
      <c r="AL19" s="134" t="s">
        <v>113</v>
      </c>
      <c r="AM19" s="98">
        <f t="shared" si="5"/>
        <v>0</v>
      </c>
      <c r="AN19" s="92">
        <f>SUM(AN20)</f>
        <v>0</v>
      </c>
      <c r="AO19" s="92">
        <f>SUM(AO20)</f>
        <v>0</v>
      </c>
      <c r="AP19" s="92">
        <f t="shared" si="6"/>
        <v>0</v>
      </c>
      <c r="AQ19" s="100">
        <f>SUM(AQ20)</f>
        <v>0</v>
      </c>
      <c r="AR19" s="92"/>
      <c r="AS19" s="92"/>
      <c r="AT19" s="92">
        <f>SUM(AT20)</f>
        <v>0</v>
      </c>
      <c r="AU19" s="94">
        <f t="shared" si="7"/>
        <v>0</v>
      </c>
      <c r="AV19" s="92">
        <f>SUM(AV20)</f>
        <v>0</v>
      </c>
      <c r="AW19" s="92"/>
      <c r="AX19" s="92"/>
      <c r="AY19" s="102">
        <f t="shared" si="8"/>
        <v>0</v>
      </c>
      <c r="AZ19" s="91">
        <f>SUM(AZ20)</f>
        <v>0</v>
      </c>
      <c r="BA19" s="91"/>
      <c r="BB19" s="91">
        <f>SUM(BB20)</f>
        <v>0</v>
      </c>
      <c r="BC19" s="91">
        <f>SUM(BC20)</f>
        <v>0</v>
      </c>
      <c r="BD19" s="91">
        <f>SUM(BD20)</f>
        <v>0</v>
      </c>
      <c r="BE19" s="91">
        <f>SUM(BE20)</f>
        <v>0</v>
      </c>
      <c r="BF19" s="91">
        <f t="shared" si="9"/>
        <v>0</v>
      </c>
      <c r="BG19" s="91">
        <f t="shared" ref="BG19:BM19" si="25">SUM(BG20)</f>
        <v>0</v>
      </c>
      <c r="BH19" s="91">
        <f t="shared" si="25"/>
        <v>0</v>
      </c>
      <c r="BI19" s="91">
        <f t="shared" si="25"/>
        <v>0</v>
      </c>
      <c r="BJ19" s="91">
        <f t="shared" si="25"/>
        <v>0</v>
      </c>
      <c r="BK19" s="91">
        <f t="shared" si="25"/>
        <v>0</v>
      </c>
      <c r="BL19" s="91">
        <f t="shared" si="25"/>
        <v>0</v>
      </c>
      <c r="BM19" s="91">
        <f t="shared" si="25"/>
        <v>0</v>
      </c>
      <c r="BN19" s="91">
        <f t="shared" si="10"/>
        <v>0</v>
      </c>
      <c r="BO19" s="108">
        <f>SUM(BO20)</f>
        <v>0</v>
      </c>
      <c r="BP19" s="91">
        <f t="shared" si="11"/>
        <v>0</v>
      </c>
      <c r="BQ19" s="92">
        <f t="shared" si="12"/>
        <v>0</v>
      </c>
      <c r="BR19" s="91">
        <f>SUM(BR20)</f>
        <v>0</v>
      </c>
      <c r="BS19" s="91">
        <f>SUM(BS20)</f>
        <v>0</v>
      </c>
      <c r="BT19" s="91">
        <f>SUM(BT20)</f>
        <v>0</v>
      </c>
      <c r="BU19" s="91">
        <f>SUM(BU20)</f>
        <v>0</v>
      </c>
      <c r="BV19" s="91">
        <v>0</v>
      </c>
      <c r="BW19" s="91">
        <f>SUM(BW20)</f>
        <v>0</v>
      </c>
      <c r="BX19" s="91">
        <f>SUM(BX20)</f>
        <v>0</v>
      </c>
      <c r="BY19" s="91">
        <f>SUM(BY20)</f>
        <v>0</v>
      </c>
      <c r="BZ19" s="91">
        <f>SUM(BZ20)</f>
        <v>0</v>
      </c>
      <c r="CA19" s="91">
        <f t="shared" si="13"/>
        <v>0</v>
      </c>
      <c r="CB19" s="92">
        <f t="shared" si="14"/>
        <v>0</v>
      </c>
      <c r="CC19" s="92">
        <f>SUM(CC20)</f>
        <v>0</v>
      </c>
      <c r="CD19" s="92">
        <f>SUM(CD20)</f>
        <v>0</v>
      </c>
      <c r="CE19" s="92">
        <f t="shared" si="15"/>
        <v>0</v>
      </c>
      <c r="CF19" s="115">
        <f>SUM(CF20)</f>
        <v>0</v>
      </c>
      <c r="CG19" s="115">
        <f>SUM(CG20)</f>
        <v>0</v>
      </c>
      <c r="CH19" s="103"/>
      <c r="CI19" s="103"/>
      <c r="CJ19" s="103"/>
    </row>
    <row r="20" spans="1:88" s="7" customFormat="1" ht="23.1" customHeight="1" x14ac:dyDescent="0.25">
      <c r="A20" s="136"/>
      <c r="B20" s="137" t="s">
        <v>115</v>
      </c>
      <c r="C20" s="91">
        <f t="shared" si="0"/>
        <v>0</v>
      </c>
      <c r="D20" s="92" t="e">
        <f t="shared" si="1"/>
        <v>#REF!</v>
      </c>
      <c r="E20" s="108"/>
      <c r="F20" s="108"/>
      <c r="G20" s="108"/>
      <c r="H20" s="92">
        <f t="shared" si="2"/>
        <v>0</v>
      </c>
      <c r="I20" s="108"/>
      <c r="J20" s="108"/>
      <c r="K20" s="109"/>
      <c r="L20" s="110"/>
      <c r="M20" s="111"/>
      <c r="N20" s="112"/>
      <c r="O20" s="112"/>
      <c r="P20" s="93">
        <f t="shared" si="3"/>
        <v>0</v>
      </c>
      <c r="Q20" s="111"/>
      <c r="R20" s="111"/>
      <c r="S20" s="113"/>
      <c r="T20" s="111"/>
      <c r="U20" s="114"/>
      <c r="V20" s="115"/>
      <c r="W20" s="115"/>
      <c r="X20" s="115"/>
      <c r="Y20" s="115"/>
      <c r="Z20" s="115"/>
      <c r="AA20" s="115"/>
      <c r="AB20" s="115"/>
      <c r="AC20" s="95">
        <f>SUM(S20:AB20)</f>
        <v>0</v>
      </c>
      <c r="AD20" s="95">
        <f t="shared" si="23"/>
        <v>0</v>
      </c>
      <c r="AE20" s="92" t="e">
        <f xml:space="preserve"> SUM(L20, N20, R20, T20,#REF!)</f>
        <v>#REF!</v>
      </c>
      <c r="AF20" s="108"/>
      <c r="AG20" s="108"/>
      <c r="AH20" s="108"/>
      <c r="AI20" s="109"/>
      <c r="AJ20" s="109"/>
      <c r="AK20" s="138"/>
      <c r="AL20" s="139" t="s">
        <v>115</v>
      </c>
      <c r="AM20" s="98">
        <f t="shared" si="5"/>
        <v>0</v>
      </c>
      <c r="AN20" s="110"/>
      <c r="AO20" s="135"/>
      <c r="AP20" s="92">
        <f t="shared" si="6"/>
        <v>0</v>
      </c>
      <c r="AQ20" s="120"/>
      <c r="AR20" s="110"/>
      <c r="AS20" s="110"/>
      <c r="AT20" s="122"/>
      <c r="AU20" s="94">
        <f t="shared" si="7"/>
        <v>0</v>
      </c>
      <c r="AV20" s="122"/>
      <c r="AW20" s="122"/>
      <c r="AX20" s="92"/>
      <c r="AY20" s="102">
        <f t="shared" si="8"/>
        <v>0</v>
      </c>
      <c r="AZ20" s="109"/>
      <c r="BA20" s="109"/>
      <c r="BB20" s="109"/>
      <c r="BC20" s="109"/>
      <c r="BD20" s="122"/>
      <c r="BE20" s="122"/>
      <c r="BF20" s="91">
        <f t="shared" si="9"/>
        <v>0</v>
      </c>
      <c r="BG20" s="122"/>
      <c r="BH20" s="122"/>
      <c r="BI20" s="122"/>
      <c r="BJ20" s="122"/>
      <c r="BK20" s="122"/>
      <c r="BL20" s="122"/>
      <c r="BM20" s="122"/>
      <c r="BN20" s="91">
        <f t="shared" si="10"/>
        <v>0</v>
      </c>
      <c r="BO20" s="122"/>
      <c r="BP20" s="91">
        <f t="shared" si="11"/>
        <v>0</v>
      </c>
      <c r="BQ20" s="92">
        <f t="shared" si="12"/>
        <v>0</v>
      </c>
      <c r="BR20" s="109"/>
      <c r="BS20" s="122"/>
      <c r="BT20" s="122"/>
      <c r="BU20" s="122"/>
      <c r="BV20" s="109"/>
      <c r="BW20" s="122"/>
      <c r="BX20" s="122"/>
      <c r="BY20" s="122"/>
      <c r="BZ20" s="122"/>
      <c r="CA20" s="91">
        <f t="shared" si="13"/>
        <v>0</v>
      </c>
      <c r="CB20" s="92">
        <f t="shared" si="14"/>
        <v>0</v>
      </c>
      <c r="CC20" s="110"/>
      <c r="CD20" s="110"/>
      <c r="CE20" s="92">
        <f t="shared" si="15"/>
        <v>0</v>
      </c>
      <c r="CF20" s="109"/>
      <c r="CG20" s="109"/>
      <c r="CH20" s="103"/>
      <c r="CI20" s="103"/>
      <c r="CJ20" s="103"/>
    </row>
    <row r="21" spans="1:88" s="7" customFormat="1" ht="32.25" customHeight="1" x14ac:dyDescent="0.25">
      <c r="A21" s="131">
        <v>223</v>
      </c>
      <c r="B21" s="140" t="s">
        <v>116</v>
      </c>
      <c r="C21" s="91">
        <f t="shared" si="0"/>
        <v>193.5</v>
      </c>
      <c r="D21" s="92" t="e">
        <f t="shared" si="1"/>
        <v>#REF!</v>
      </c>
      <c r="E21" s="92">
        <f>SUM(E22:E26)</f>
        <v>0</v>
      </c>
      <c r="F21" s="92">
        <f>SUM(F22:F26)</f>
        <v>0</v>
      </c>
      <c r="G21" s="92">
        <f>SUM(G22:G26)</f>
        <v>0</v>
      </c>
      <c r="H21" s="92">
        <f t="shared" si="2"/>
        <v>0</v>
      </c>
      <c r="I21" s="92">
        <f t="shared" ref="I21:O21" si="26">SUM(I22:I26)</f>
        <v>0</v>
      </c>
      <c r="J21" s="92">
        <f t="shared" si="26"/>
        <v>0</v>
      </c>
      <c r="K21" s="92">
        <f t="shared" si="26"/>
        <v>0</v>
      </c>
      <c r="L21" s="92">
        <f t="shared" si="26"/>
        <v>0</v>
      </c>
      <c r="M21" s="92">
        <f t="shared" si="26"/>
        <v>0</v>
      </c>
      <c r="N21" s="92">
        <f t="shared" si="26"/>
        <v>0</v>
      </c>
      <c r="O21" s="92">
        <f t="shared" si="26"/>
        <v>0</v>
      </c>
      <c r="P21" s="93">
        <f t="shared" si="3"/>
        <v>0</v>
      </c>
      <c r="Q21" s="92">
        <f>SUM(Q22:Q26)</f>
        <v>0</v>
      </c>
      <c r="R21" s="91">
        <f>SUM(R22:R26)</f>
        <v>0</v>
      </c>
      <c r="S21" s="91">
        <f>SUM(S22:S26)</f>
        <v>0</v>
      </c>
      <c r="T21" s="113">
        <f>SUM(T22:T26)</f>
        <v>0</v>
      </c>
      <c r="U21" s="104">
        <v>0</v>
      </c>
      <c r="V21" s="91"/>
      <c r="W21" s="91">
        <f t="shared" ref="W21:AC21" si="27">W23</f>
        <v>0</v>
      </c>
      <c r="X21" s="91">
        <f t="shared" si="27"/>
        <v>50</v>
      </c>
      <c r="Y21" s="91">
        <f t="shared" si="27"/>
        <v>0</v>
      </c>
      <c r="Z21" s="91">
        <f t="shared" si="27"/>
        <v>0</v>
      </c>
      <c r="AA21" s="91">
        <f t="shared" si="27"/>
        <v>50</v>
      </c>
      <c r="AB21" s="91">
        <f t="shared" si="27"/>
        <v>0</v>
      </c>
      <c r="AC21" s="91">
        <f t="shared" si="27"/>
        <v>50</v>
      </c>
      <c r="AD21" s="95">
        <f t="shared" si="23"/>
        <v>50</v>
      </c>
      <c r="AE21" s="92" t="e">
        <f xml:space="preserve"> SUM(L21, N21, R21, T21,#REF!)</f>
        <v>#REF!</v>
      </c>
      <c r="AF21" s="92">
        <f t="shared" ref="AF21:AL21" si="28">SUM(AF22:AF26)</f>
        <v>0</v>
      </c>
      <c r="AG21" s="92">
        <f t="shared" si="28"/>
        <v>0</v>
      </c>
      <c r="AH21" s="92">
        <f t="shared" si="28"/>
        <v>0</v>
      </c>
      <c r="AI21" s="92">
        <f t="shared" si="28"/>
        <v>0</v>
      </c>
      <c r="AJ21" s="92">
        <f t="shared" si="28"/>
        <v>0</v>
      </c>
      <c r="AK21" s="92">
        <f t="shared" si="28"/>
        <v>0</v>
      </c>
      <c r="AL21" s="92">
        <f t="shared" si="28"/>
        <v>0</v>
      </c>
      <c r="AM21" s="98">
        <f t="shared" si="5"/>
        <v>0</v>
      </c>
      <c r="AN21" s="92">
        <f>SUM(AN23:AN26)</f>
        <v>0</v>
      </c>
      <c r="AO21" s="92">
        <f>SUM(AO23:AO26)</f>
        <v>0</v>
      </c>
      <c r="AP21" s="92">
        <f t="shared" si="6"/>
        <v>0</v>
      </c>
      <c r="AQ21" s="100">
        <f>SUM(AQ23:AQ26)</f>
        <v>0</v>
      </c>
      <c r="AR21" s="92"/>
      <c r="AS21" s="92"/>
      <c r="AT21" s="92">
        <f>SUM(AT23:AT26)</f>
        <v>0</v>
      </c>
      <c r="AU21" s="94">
        <f t="shared" si="7"/>
        <v>0</v>
      </c>
      <c r="AV21" s="92">
        <f>SUM(AV23:AV26)</f>
        <v>0</v>
      </c>
      <c r="AW21" s="92"/>
      <c r="AX21" s="130"/>
      <c r="AY21" s="102">
        <f t="shared" si="8"/>
        <v>0</v>
      </c>
      <c r="AZ21" s="91">
        <f>SUM(AZ22:AZ26)</f>
        <v>0</v>
      </c>
      <c r="BA21" s="91"/>
      <c r="BB21" s="91">
        <f>SUM(BB22:BB27)</f>
        <v>0</v>
      </c>
      <c r="BC21" s="91">
        <f>BC24</f>
        <v>68</v>
      </c>
      <c r="BD21" s="91">
        <f>SUM(BD22:BD26)</f>
        <v>0</v>
      </c>
      <c r="BE21" s="91">
        <f>SUM(BE22:BE26)</f>
        <v>0</v>
      </c>
      <c r="BF21" s="91">
        <f t="shared" si="9"/>
        <v>68</v>
      </c>
      <c r="BG21" s="91">
        <f>SUM(BG22:BG26)</f>
        <v>0</v>
      </c>
      <c r="BH21" s="92">
        <f>BH24</f>
        <v>22</v>
      </c>
      <c r="BI21" s="92">
        <f>BI24</f>
        <v>0</v>
      </c>
      <c r="BJ21" s="92">
        <f>BJ24</f>
        <v>0</v>
      </c>
      <c r="BK21" s="92">
        <f>SUM(BK22, BK27)</f>
        <v>0</v>
      </c>
      <c r="BL21" s="92">
        <f>SUM(BL22, BL27)</f>
        <v>0</v>
      </c>
      <c r="BM21" s="92">
        <f>SUM(BM22, BM27)</f>
        <v>0</v>
      </c>
      <c r="BN21" s="91">
        <f t="shared" si="10"/>
        <v>22</v>
      </c>
      <c r="BO21" s="108">
        <f>SUM(BO22:BO26)</f>
        <v>0</v>
      </c>
      <c r="BP21" s="91">
        <f t="shared" si="11"/>
        <v>90</v>
      </c>
      <c r="BQ21" s="92">
        <f t="shared" si="12"/>
        <v>0</v>
      </c>
      <c r="BR21" s="91">
        <f t="shared" ref="BR21:BZ21" si="29">SUM(BR22:BR26)</f>
        <v>0</v>
      </c>
      <c r="BS21" s="91">
        <f t="shared" si="29"/>
        <v>0</v>
      </c>
      <c r="BT21" s="91">
        <f t="shared" si="29"/>
        <v>0</v>
      </c>
      <c r="BU21" s="91">
        <f t="shared" si="29"/>
        <v>0</v>
      </c>
      <c r="BV21" s="91">
        <f t="shared" si="29"/>
        <v>0</v>
      </c>
      <c r="BW21" s="91">
        <f t="shared" si="29"/>
        <v>0</v>
      </c>
      <c r="BX21" s="91">
        <f t="shared" si="29"/>
        <v>0</v>
      </c>
      <c r="BY21" s="91">
        <f t="shared" si="29"/>
        <v>53.5</v>
      </c>
      <c r="BZ21" s="91">
        <f t="shared" si="29"/>
        <v>0</v>
      </c>
      <c r="CA21" s="91">
        <f t="shared" si="13"/>
        <v>53.5</v>
      </c>
      <c r="CB21" s="92">
        <f t="shared" si="14"/>
        <v>0</v>
      </c>
      <c r="CC21" s="92">
        <f>SUM(CC22:CC27)</f>
        <v>0</v>
      </c>
      <c r="CD21" s="92">
        <f>SUM(CD22:CD27)</f>
        <v>0</v>
      </c>
      <c r="CE21" s="92">
        <f t="shared" si="15"/>
        <v>0</v>
      </c>
      <c r="CF21" s="115">
        <f>SUM(CF22:CF26)</f>
        <v>0</v>
      </c>
      <c r="CG21" s="115">
        <f>SUM(CG22:CG26)</f>
        <v>0</v>
      </c>
      <c r="CH21" s="103"/>
      <c r="CI21" s="103"/>
      <c r="CJ21" s="103"/>
    </row>
    <row r="22" spans="1:88" s="7" customFormat="1" ht="23.1" customHeight="1" x14ac:dyDescent="0.25">
      <c r="A22" s="141"/>
      <c r="B22" s="137" t="s">
        <v>117</v>
      </c>
      <c r="C22" s="91">
        <f t="shared" si="0"/>
        <v>0</v>
      </c>
      <c r="D22" s="92" t="e">
        <f t="shared" si="1"/>
        <v>#REF!</v>
      </c>
      <c r="E22" s="108"/>
      <c r="F22" s="108"/>
      <c r="G22" s="108"/>
      <c r="H22" s="92">
        <f t="shared" si="2"/>
        <v>0</v>
      </c>
      <c r="I22" s="108"/>
      <c r="J22" s="108"/>
      <c r="K22" s="109"/>
      <c r="L22" s="110"/>
      <c r="M22" s="111"/>
      <c r="N22" s="112"/>
      <c r="O22" s="112"/>
      <c r="P22" s="93">
        <f t="shared" si="3"/>
        <v>0</v>
      </c>
      <c r="Q22" s="111"/>
      <c r="R22" s="111"/>
      <c r="S22" s="113"/>
      <c r="T22" s="111"/>
      <c r="U22" s="114"/>
      <c r="V22" s="115"/>
      <c r="W22" s="115"/>
      <c r="X22" s="115"/>
      <c r="Y22" s="115"/>
      <c r="Z22" s="115"/>
      <c r="AA22" s="115"/>
      <c r="AB22" s="115"/>
      <c r="AC22" s="95">
        <f>SUM(S22:AB22)</f>
        <v>0</v>
      </c>
      <c r="AD22" s="95">
        <f t="shared" si="23"/>
        <v>0</v>
      </c>
      <c r="AE22" s="92" t="e">
        <f xml:space="preserve"> SUM(L22, N22, R22, T22,#REF!)</f>
        <v>#REF!</v>
      </c>
      <c r="AF22" s="108"/>
      <c r="AG22" s="108"/>
      <c r="AH22" s="108"/>
      <c r="AI22" s="109"/>
      <c r="AJ22" s="109"/>
      <c r="AK22" s="142"/>
      <c r="AL22" s="139" t="s">
        <v>117</v>
      </c>
      <c r="AM22" s="98">
        <f t="shared" si="5"/>
        <v>0</v>
      </c>
      <c r="AN22" s="110"/>
      <c r="AO22" s="135"/>
      <c r="AP22" s="92">
        <f t="shared" si="6"/>
        <v>0</v>
      </c>
      <c r="AQ22" s="120"/>
      <c r="AR22" s="110"/>
      <c r="AS22" s="110"/>
      <c r="AT22" s="122"/>
      <c r="AU22" s="94">
        <f t="shared" si="7"/>
        <v>0</v>
      </c>
      <c r="AV22" s="122"/>
      <c r="AW22" s="122"/>
      <c r="AX22" s="92"/>
      <c r="AY22" s="102">
        <f t="shared" si="8"/>
        <v>0</v>
      </c>
      <c r="AZ22" s="109"/>
      <c r="BA22" s="109"/>
      <c r="BB22" s="109"/>
      <c r="BC22" s="109"/>
      <c r="BD22" s="122"/>
      <c r="BE22" s="122"/>
      <c r="BF22" s="91">
        <f t="shared" si="9"/>
        <v>0</v>
      </c>
      <c r="BG22" s="122"/>
      <c r="BH22" s="122"/>
      <c r="BI22" s="122"/>
      <c r="BJ22" s="122"/>
      <c r="BK22" s="122"/>
      <c r="BL22" s="122"/>
      <c r="BM22" s="122"/>
      <c r="BN22" s="91">
        <f t="shared" si="10"/>
        <v>0</v>
      </c>
      <c r="BO22" s="122"/>
      <c r="BP22" s="91">
        <f t="shared" si="11"/>
        <v>0</v>
      </c>
      <c r="BQ22" s="92">
        <f t="shared" si="12"/>
        <v>0</v>
      </c>
      <c r="BR22" s="109"/>
      <c r="BS22" s="122"/>
      <c r="BT22" s="122"/>
      <c r="BU22" s="122"/>
      <c r="BV22" s="109"/>
      <c r="BW22" s="122"/>
      <c r="BX22" s="122"/>
      <c r="BY22" s="122"/>
      <c r="BZ22" s="122"/>
      <c r="CA22" s="91">
        <f t="shared" si="13"/>
        <v>0</v>
      </c>
      <c r="CB22" s="92">
        <f t="shared" si="14"/>
        <v>0</v>
      </c>
      <c r="CC22" s="110"/>
      <c r="CD22" s="110"/>
      <c r="CE22" s="92">
        <f t="shared" si="15"/>
        <v>0</v>
      </c>
      <c r="CF22" s="109"/>
      <c r="CG22" s="109"/>
      <c r="CH22" s="103"/>
      <c r="CI22" s="103"/>
      <c r="CJ22" s="103"/>
    </row>
    <row r="23" spans="1:88" s="7" customFormat="1" ht="23.1" customHeight="1" x14ac:dyDescent="0.25">
      <c r="A23" s="141"/>
      <c r="B23" s="137" t="s">
        <v>118</v>
      </c>
      <c r="C23" s="91">
        <f t="shared" si="0"/>
        <v>100</v>
      </c>
      <c r="D23" s="92" t="e">
        <f t="shared" si="1"/>
        <v>#REF!</v>
      </c>
      <c r="E23" s="108"/>
      <c r="F23" s="108"/>
      <c r="G23" s="108"/>
      <c r="H23" s="92">
        <f t="shared" si="2"/>
        <v>0</v>
      </c>
      <c r="I23" s="108"/>
      <c r="J23" s="108"/>
      <c r="K23" s="109"/>
      <c r="L23" s="110"/>
      <c r="M23" s="111"/>
      <c r="N23" s="112"/>
      <c r="O23" s="112"/>
      <c r="P23" s="93">
        <f t="shared" si="3"/>
        <v>0</v>
      </c>
      <c r="Q23" s="111"/>
      <c r="R23" s="111"/>
      <c r="S23" s="113"/>
      <c r="T23" s="111"/>
      <c r="U23" s="114"/>
      <c r="V23" s="115"/>
      <c r="W23" s="112"/>
      <c r="X23" s="115">
        <v>50</v>
      </c>
      <c r="Y23" s="115"/>
      <c r="Z23" s="115"/>
      <c r="AA23" s="115">
        <f>X23</f>
        <v>50</v>
      </c>
      <c r="AB23" s="115"/>
      <c r="AC23" s="95">
        <f>AA23</f>
        <v>50</v>
      </c>
      <c r="AD23" s="95">
        <f t="shared" si="23"/>
        <v>50</v>
      </c>
      <c r="AE23" s="92" t="e">
        <f xml:space="preserve"> SUM(L23, N23, R23, T23,#REF!)</f>
        <v>#REF!</v>
      </c>
      <c r="AF23" s="108"/>
      <c r="AG23" s="108"/>
      <c r="AH23" s="108"/>
      <c r="AI23" s="109"/>
      <c r="AJ23" s="109"/>
      <c r="AK23" s="142"/>
      <c r="AL23" s="139" t="s">
        <v>118</v>
      </c>
      <c r="AM23" s="98">
        <f t="shared" si="5"/>
        <v>0</v>
      </c>
      <c r="AN23" s="110"/>
      <c r="AO23" s="135"/>
      <c r="AP23" s="92">
        <f t="shared" si="6"/>
        <v>0</v>
      </c>
      <c r="AQ23" s="120"/>
      <c r="AR23" s="110"/>
      <c r="AS23" s="110"/>
      <c r="AT23" s="122"/>
      <c r="AU23" s="94">
        <f t="shared" si="7"/>
        <v>0</v>
      </c>
      <c r="AV23" s="122"/>
      <c r="AW23" s="122"/>
      <c r="AX23" s="92"/>
      <c r="AY23" s="102">
        <f t="shared" si="8"/>
        <v>0</v>
      </c>
      <c r="AZ23" s="109"/>
      <c r="BA23" s="109"/>
      <c r="BB23" s="109"/>
      <c r="BC23" s="109"/>
      <c r="BD23" s="122"/>
      <c r="BE23" s="122"/>
      <c r="BF23" s="91">
        <f t="shared" si="9"/>
        <v>0</v>
      </c>
      <c r="BG23" s="122"/>
      <c r="BH23" s="122"/>
      <c r="BI23" s="122"/>
      <c r="BJ23" s="122"/>
      <c r="BK23" s="122"/>
      <c r="BL23" s="122"/>
      <c r="BM23" s="122"/>
      <c r="BN23" s="91">
        <f t="shared" si="10"/>
        <v>0</v>
      </c>
      <c r="BO23" s="122"/>
      <c r="BP23" s="91">
        <f t="shared" si="11"/>
        <v>0</v>
      </c>
      <c r="BQ23" s="92">
        <f t="shared" si="12"/>
        <v>0</v>
      </c>
      <c r="BR23" s="109"/>
      <c r="BS23" s="122"/>
      <c r="BT23" s="122"/>
      <c r="BU23" s="122"/>
      <c r="BV23" s="112"/>
      <c r="BW23" s="122"/>
      <c r="BX23" s="122"/>
      <c r="BY23" s="122">
        <v>50</v>
      </c>
      <c r="BZ23" s="122"/>
      <c r="CA23" s="91">
        <f t="shared" si="13"/>
        <v>50</v>
      </c>
      <c r="CB23" s="92">
        <f t="shared" si="14"/>
        <v>0</v>
      </c>
      <c r="CC23" s="110"/>
      <c r="CD23" s="110"/>
      <c r="CE23" s="92">
        <f t="shared" si="15"/>
        <v>0</v>
      </c>
      <c r="CF23" s="109"/>
      <c r="CG23" s="109"/>
      <c r="CH23" s="103"/>
      <c r="CI23" s="103"/>
      <c r="CJ23" s="103"/>
    </row>
    <row r="24" spans="1:88" s="7" customFormat="1" ht="23.1" customHeight="1" x14ac:dyDescent="0.25">
      <c r="A24" s="131"/>
      <c r="B24" s="137" t="s">
        <v>119</v>
      </c>
      <c r="C24" s="91">
        <f t="shared" si="0"/>
        <v>93.5</v>
      </c>
      <c r="D24" s="92" t="e">
        <f t="shared" si="1"/>
        <v>#REF!</v>
      </c>
      <c r="E24" s="108"/>
      <c r="F24" s="108"/>
      <c r="G24" s="108"/>
      <c r="H24" s="92">
        <f t="shared" si="2"/>
        <v>0</v>
      </c>
      <c r="I24" s="108"/>
      <c r="J24" s="108"/>
      <c r="K24" s="109"/>
      <c r="L24" s="110"/>
      <c r="M24" s="111"/>
      <c r="N24" s="112"/>
      <c r="O24" s="112"/>
      <c r="P24" s="93">
        <f t="shared" si="3"/>
        <v>0</v>
      </c>
      <c r="Q24" s="111"/>
      <c r="R24" s="111"/>
      <c r="S24" s="113"/>
      <c r="T24" s="111"/>
      <c r="U24" s="114"/>
      <c r="V24" s="115"/>
      <c r="W24" s="115"/>
      <c r="X24" s="115"/>
      <c r="Y24" s="115"/>
      <c r="Z24" s="115"/>
      <c r="AA24" s="115"/>
      <c r="AB24" s="115"/>
      <c r="AC24" s="95">
        <f>SUM(S24:AB24)</f>
        <v>0</v>
      </c>
      <c r="AD24" s="95">
        <f t="shared" si="23"/>
        <v>0</v>
      </c>
      <c r="AE24" s="92" t="e">
        <f xml:space="preserve"> SUM(L24, N24, R24, T24,#REF!)</f>
        <v>#REF!</v>
      </c>
      <c r="AF24" s="108"/>
      <c r="AG24" s="108"/>
      <c r="AH24" s="108"/>
      <c r="AI24" s="109"/>
      <c r="AJ24" s="109"/>
      <c r="AK24" s="133"/>
      <c r="AL24" s="139" t="s">
        <v>119</v>
      </c>
      <c r="AM24" s="98">
        <f t="shared" si="5"/>
        <v>0</v>
      </c>
      <c r="AN24" s="110"/>
      <c r="AO24" s="135"/>
      <c r="AP24" s="92">
        <f t="shared" si="6"/>
        <v>0</v>
      </c>
      <c r="AQ24" s="120"/>
      <c r="AR24" s="110"/>
      <c r="AS24" s="110"/>
      <c r="AT24" s="122"/>
      <c r="AU24" s="94">
        <f t="shared" si="7"/>
        <v>0</v>
      </c>
      <c r="AV24" s="122"/>
      <c r="AW24" s="122"/>
      <c r="AX24" s="92"/>
      <c r="AY24" s="102">
        <f t="shared" si="8"/>
        <v>0</v>
      </c>
      <c r="AZ24" s="109"/>
      <c r="BA24" s="109"/>
      <c r="BB24" s="109"/>
      <c r="BC24" s="143">
        <v>68</v>
      </c>
      <c r="BD24" s="122"/>
      <c r="BE24" s="108"/>
      <c r="BF24" s="91">
        <f t="shared" si="9"/>
        <v>68</v>
      </c>
      <c r="BG24" s="122"/>
      <c r="BH24" s="122">
        <v>22</v>
      </c>
      <c r="BI24" s="122"/>
      <c r="BJ24" s="122"/>
      <c r="BK24" s="122"/>
      <c r="BL24" s="122"/>
      <c r="BM24" s="122"/>
      <c r="BN24" s="91">
        <f t="shared" si="10"/>
        <v>22</v>
      </c>
      <c r="BO24" s="122"/>
      <c r="BP24" s="91">
        <f t="shared" si="11"/>
        <v>90</v>
      </c>
      <c r="BQ24" s="92">
        <f t="shared" si="12"/>
        <v>0</v>
      </c>
      <c r="BR24" s="109"/>
      <c r="BS24" s="122"/>
      <c r="BT24" s="122"/>
      <c r="BU24" s="122"/>
      <c r="BV24" s="112"/>
      <c r="BW24" s="122"/>
      <c r="BX24" s="122"/>
      <c r="BY24" s="122">
        <v>3.5</v>
      </c>
      <c r="BZ24" s="122"/>
      <c r="CA24" s="91">
        <f t="shared" si="13"/>
        <v>3.5</v>
      </c>
      <c r="CB24" s="92">
        <f t="shared" si="14"/>
        <v>0</v>
      </c>
      <c r="CC24" s="110"/>
      <c r="CD24" s="110"/>
      <c r="CE24" s="92">
        <f t="shared" si="15"/>
        <v>0</v>
      </c>
      <c r="CF24" s="109"/>
      <c r="CG24" s="109"/>
      <c r="CH24" s="103"/>
      <c r="CI24" s="103"/>
      <c r="CJ24" s="103"/>
    </row>
    <row r="25" spans="1:88" s="7" customFormat="1" ht="23.1" customHeight="1" x14ac:dyDescent="0.25">
      <c r="A25" s="131"/>
      <c r="B25" s="137" t="s">
        <v>120</v>
      </c>
      <c r="C25" s="91">
        <f t="shared" si="0"/>
        <v>0</v>
      </c>
      <c r="D25" s="92" t="e">
        <f t="shared" si="1"/>
        <v>#REF!</v>
      </c>
      <c r="E25" s="108"/>
      <c r="F25" s="108"/>
      <c r="G25" s="108"/>
      <c r="H25" s="92">
        <f t="shared" si="2"/>
        <v>0</v>
      </c>
      <c r="I25" s="108"/>
      <c r="J25" s="108"/>
      <c r="K25" s="109"/>
      <c r="L25" s="110"/>
      <c r="M25" s="111"/>
      <c r="N25" s="112"/>
      <c r="O25" s="112"/>
      <c r="P25" s="93">
        <f t="shared" si="3"/>
        <v>0</v>
      </c>
      <c r="Q25" s="111"/>
      <c r="R25" s="111"/>
      <c r="S25" s="113"/>
      <c r="T25" s="111"/>
      <c r="U25" s="114"/>
      <c r="V25" s="115"/>
      <c r="W25" s="115"/>
      <c r="X25" s="115"/>
      <c r="Y25" s="115"/>
      <c r="Z25" s="115"/>
      <c r="AA25" s="115"/>
      <c r="AB25" s="115"/>
      <c r="AC25" s="95">
        <f>SUM(S25:AB25)</f>
        <v>0</v>
      </c>
      <c r="AD25" s="95">
        <f t="shared" si="23"/>
        <v>0</v>
      </c>
      <c r="AE25" s="92" t="e">
        <f xml:space="preserve"> SUM(L25, N25, R25, T25,#REF!)</f>
        <v>#REF!</v>
      </c>
      <c r="AF25" s="108"/>
      <c r="AG25" s="108"/>
      <c r="AH25" s="108"/>
      <c r="AI25" s="109"/>
      <c r="AJ25" s="109"/>
      <c r="AK25" s="133"/>
      <c r="AL25" s="139" t="s">
        <v>120</v>
      </c>
      <c r="AM25" s="98">
        <f t="shared" si="5"/>
        <v>0</v>
      </c>
      <c r="AN25" s="110"/>
      <c r="AO25" s="135"/>
      <c r="AP25" s="92">
        <f t="shared" si="6"/>
        <v>0</v>
      </c>
      <c r="AQ25" s="120"/>
      <c r="AR25" s="110"/>
      <c r="AS25" s="110"/>
      <c r="AT25" s="122"/>
      <c r="AU25" s="94">
        <f t="shared" si="7"/>
        <v>0</v>
      </c>
      <c r="AV25" s="122"/>
      <c r="AW25" s="122"/>
      <c r="AX25" s="92"/>
      <c r="AY25" s="102">
        <f t="shared" si="8"/>
        <v>0</v>
      </c>
      <c r="AZ25" s="109"/>
      <c r="BA25" s="109"/>
      <c r="BB25" s="109"/>
      <c r="BC25" s="109"/>
      <c r="BD25" s="122"/>
      <c r="BE25" s="122"/>
      <c r="BF25" s="91">
        <f t="shared" si="9"/>
        <v>0</v>
      </c>
      <c r="BG25" s="122"/>
      <c r="BH25" s="122"/>
      <c r="BI25" s="122"/>
      <c r="BJ25" s="122"/>
      <c r="BK25" s="122"/>
      <c r="BL25" s="122"/>
      <c r="BM25" s="122"/>
      <c r="BN25" s="91">
        <f t="shared" si="10"/>
        <v>0</v>
      </c>
      <c r="BO25" s="122"/>
      <c r="BP25" s="91">
        <f t="shared" si="11"/>
        <v>0</v>
      </c>
      <c r="BQ25" s="92">
        <f t="shared" si="12"/>
        <v>0</v>
      </c>
      <c r="BR25" s="109"/>
      <c r="BS25" s="122"/>
      <c r="BT25" s="122"/>
      <c r="BU25" s="122"/>
      <c r="BV25" s="109"/>
      <c r="BW25" s="122"/>
      <c r="BX25" s="122"/>
      <c r="BY25" s="122"/>
      <c r="BZ25" s="122"/>
      <c r="CA25" s="91">
        <f t="shared" si="13"/>
        <v>0</v>
      </c>
      <c r="CB25" s="92">
        <f t="shared" si="14"/>
        <v>0</v>
      </c>
      <c r="CC25" s="110"/>
      <c r="CD25" s="110"/>
      <c r="CE25" s="92">
        <f t="shared" si="15"/>
        <v>0</v>
      </c>
      <c r="CF25" s="109"/>
      <c r="CG25" s="109"/>
      <c r="CH25" s="103"/>
      <c r="CI25" s="103"/>
      <c r="CJ25" s="103"/>
    </row>
    <row r="26" spans="1:88" s="7" customFormat="1" ht="18" x14ac:dyDescent="0.25">
      <c r="A26" s="131"/>
      <c r="B26" s="137" t="s">
        <v>113</v>
      </c>
      <c r="C26" s="91">
        <f t="shared" si="0"/>
        <v>0</v>
      </c>
      <c r="D26" s="92" t="e">
        <f t="shared" si="1"/>
        <v>#REF!</v>
      </c>
      <c r="E26" s="108"/>
      <c r="F26" s="108"/>
      <c r="G26" s="108"/>
      <c r="H26" s="92">
        <f t="shared" si="2"/>
        <v>0</v>
      </c>
      <c r="I26" s="108"/>
      <c r="J26" s="108"/>
      <c r="K26" s="109"/>
      <c r="L26" s="110"/>
      <c r="M26" s="111"/>
      <c r="N26" s="112"/>
      <c r="O26" s="112"/>
      <c r="P26" s="93">
        <f t="shared" si="3"/>
        <v>0</v>
      </c>
      <c r="Q26" s="111"/>
      <c r="R26" s="111"/>
      <c r="S26" s="113"/>
      <c r="T26" s="111"/>
      <c r="U26" s="114"/>
      <c r="V26" s="115"/>
      <c r="W26" s="115"/>
      <c r="X26" s="115"/>
      <c r="Y26" s="115"/>
      <c r="Z26" s="115"/>
      <c r="AA26" s="115"/>
      <c r="AB26" s="115"/>
      <c r="AC26" s="95">
        <f>SUM(S26:AB26)</f>
        <v>0</v>
      </c>
      <c r="AD26" s="95">
        <f t="shared" si="23"/>
        <v>0</v>
      </c>
      <c r="AE26" s="92" t="e">
        <f xml:space="preserve"> SUM(L26, N26, R26, T26,#REF!)</f>
        <v>#REF!</v>
      </c>
      <c r="AF26" s="108"/>
      <c r="AG26" s="108"/>
      <c r="AH26" s="108"/>
      <c r="AI26" s="109"/>
      <c r="AJ26" s="109"/>
      <c r="AK26" s="133"/>
      <c r="AL26" s="139"/>
      <c r="AM26" s="98">
        <f t="shared" si="5"/>
        <v>0</v>
      </c>
      <c r="AN26" s="110"/>
      <c r="AO26" s="135"/>
      <c r="AP26" s="92">
        <f t="shared" si="6"/>
        <v>0</v>
      </c>
      <c r="AQ26" s="120"/>
      <c r="AR26" s="110"/>
      <c r="AS26" s="110"/>
      <c r="AT26" s="122"/>
      <c r="AU26" s="94">
        <f t="shared" si="7"/>
        <v>0</v>
      </c>
      <c r="AV26" s="122"/>
      <c r="AW26" s="122"/>
      <c r="AX26" s="92"/>
      <c r="AY26" s="102">
        <f t="shared" si="8"/>
        <v>0</v>
      </c>
      <c r="AZ26" s="109"/>
      <c r="BA26" s="109"/>
      <c r="BB26" s="109"/>
      <c r="BC26" s="109"/>
      <c r="BD26" s="122"/>
      <c r="BE26" s="122"/>
      <c r="BF26" s="91">
        <f t="shared" si="9"/>
        <v>0</v>
      </c>
      <c r="BG26" s="122"/>
      <c r="BH26" s="122"/>
      <c r="BI26" s="122"/>
      <c r="BJ26" s="122"/>
      <c r="BK26" s="122"/>
      <c r="BL26" s="122"/>
      <c r="BM26" s="122"/>
      <c r="BN26" s="91">
        <f t="shared" si="10"/>
        <v>0</v>
      </c>
      <c r="BO26" s="122"/>
      <c r="BP26" s="91">
        <f t="shared" si="11"/>
        <v>0</v>
      </c>
      <c r="BQ26" s="92">
        <f t="shared" si="12"/>
        <v>0</v>
      </c>
      <c r="BR26" s="109"/>
      <c r="BS26" s="122"/>
      <c r="BT26" s="122"/>
      <c r="BU26" s="122"/>
      <c r="BV26" s="109"/>
      <c r="BW26" s="122"/>
      <c r="BX26" s="122"/>
      <c r="BY26" s="122"/>
      <c r="BZ26" s="122"/>
      <c r="CA26" s="91">
        <f t="shared" si="13"/>
        <v>0</v>
      </c>
      <c r="CB26" s="92">
        <f t="shared" si="14"/>
        <v>0</v>
      </c>
      <c r="CC26" s="110"/>
      <c r="CD26" s="110"/>
      <c r="CE26" s="92">
        <f t="shared" si="15"/>
        <v>0</v>
      </c>
      <c r="CF26" s="109"/>
      <c r="CG26" s="109"/>
      <c r="CH26" s="103"/>
      <c r="CI26" s="103"/>
      <c r="CJ26" s="103"/>
    </row>
    <row r="27" spans="1:88" s="7" customFormat="1" ht="35.25" customHeight="1" x14ac:dyDescent="0.25">
      <c r="A27" s="131">
        <v>224</v>
      </c>
      <c r="B27" s="140" t="s">
        <v>121</v>
      </c>
      <c r="C27" s="91">
        <f t="shared" si="0"/>
        <v>0</v>
      </c>
      <c r="D27" s="92" t="e">
        <f t="shared" si="1"/>
        <v>#REF!</v>
      </c>
      <c r="E27" s="108"/>
      <c r="F27" s="108"/>
      <c r="G27" s="108"/>
      <c r="H27" s="92">
        <f t="shared" si="2"/>
        <v>0</v>
      </c>
      <c r="I27" s="108"/>
      <c r="J27" s="108"/>
      <c r="K27" s="144"/>
      <c r="L27" s="110"/>
      <c r="M27" s="111"/>
      <c r="N27" s="112"/>
      <c r="O27" s="112"/>
      <c r="P27" s="93">
        <f t="shared" si="3"/>
        <v>0</v>
      </c>
      <c r="Q27" s="111"/>
      <c r="R27" s="111"/>
      <c r="S27" s="113"/>
      <c r="T27" s="111"/>
      <c r="U27" s="114"/>
      <c r="V27" s="115"/>
      <c r="W27" s="115"/>
      <c r="X27" s="115"/>
      <c r="Y27" s="115"/>
      <c r="Z27" s="115"/>
      <c r="AA27" s="115"/>
      <c r="AB27" s="115"/>
      <c r="AC27" s="95">
        <f>SUM(S27:AB27)</f>
        <v>0</v>
      </c>
      <c r="AD27" s="95">
        <f t="shared" si="23"/>
        <v>0</v>
      </c>
      <c r="AE27" s="92" t="e">
        <f xml:space="preserve"> SUM(L27, N27, R27, T27,#REF!)</f>
        <v>#REF!</v>
      </c>
      <c r="AF27" s="108"/>
      <c r="AG27" s="108"/>
      <c r="AH27" s="108"/>
      <c r="AI27" s="115"/>
      <c r="AJ27" s="115"/>
      <c r="AK27" s="133">
        <v>224</v>
      </c>
      <c r="AL27" s="145" t="s">
        <v>121</v>
      </c>
      <c r="AM27" s="98">
        <f t="shared" si="5"/>
        <v>0</v>
      </c>
      <c r="AN27" s="110"/>
      <c r="AO27" s="135"/>
      <c r="AP27" s="92">
        <f t="shared" si="6"/>
        <v>0</v>
      </c>
      <c r="AQ27" s="120"/>
      <c r="AR27" s="110"/>
      <c r="AS27" s="110"/>
      <c r="AT27" s="146"/>
      <c r="AU27" s="94">
        <f t="shared" si="7"/>
        <v>0</v>
      </c>
      <c r="AV27" s="146"/>
      <c r="AW27" s="146"/>
      <c r="AX27" s="130"/>
      <c r="AY27" s="102">
        <f t="shared" si="8"/>
        <v>0</v>
      </c>
      <c r="AZ27" s="115"/>
      <c r="BA27" s="115"/>
      <c r="BB27" s="115"/>
      <c r="BC27" s="115"/>
      <c r="BD27" s="108"/>
      <c r="BE27" s="108"/>
      <c r="BF27" s="91">
        <f t="shared" si="9"/>
        <v>0</v>
      </c>
      <c r="BG27" s="108"/>
      <c r="BH27" s="108"/>
      <c r="BI27" s="108"/>
      <c r="BJ27" s="108"/>
      <c r="BK27" s="108"/>
      <c r="BL27" s="108"/>
      <c r="BM27" s="108"/>
      <c r="BN27" s="91">
        <f t="shared" si="10"/>
        <v>0</v>
      </c>
      <c r="BO27" s="108"/>
      <c r="BP27" s="91">
        <f t="shared" si="11"/>
        <v>0</v>
      </c>
      <c r="BQ27" s="92">
        <f t="shared" si="12"/>
        <v>0</v>
      </c>
      <c r="BR27" s="115"/>
      <c r="BS27" s="108"/>
      <c r="BT27" s="108"/>
      <c r="BU27" s="108"/>
      <c r="BV27" s="115"/>
      <c r="BW27" s="108"/>
      <c r="BX27" s="108"/>
      <c r="BY27" s="108"/>
      <c r="BZ27" s="108"/>
      <c r="CA27" s="91">
        <f t="shared" si="13"/>
        <v>0</v>
      </c>
      <c r="CB27" s="92">
        <f t="shared" si="14"/>
        <v>0</v>
      </c>
      <c r="CC27" s="110"/>
      <c r="CD27" s="110"/>
      <c r="CE27" s="92">
        <f t="shared" si="15"/>
        <v>0</v>
      </c>
      <c r="CF27" s="115"/>
      <c r="CG27" s="109"/>
      <c r="CH27" s="103"/>
      <c r="CI27" s="103"/>
      <c r="CJ27" s="103"/>
    </row>
    <row r="28" spans="1:88" s="7" customFormat="1" ht="33.75" customHeight="1" x14ac:dyDescent="0.25">
      <c r="A28" s="131">
        <v>225</v>
      </c>
      <c r="B28" s="140" t="s">
        <v>122</v>
      </c>
      <c r="C28" s="91">
        <f>SUM(C29:C34)</f>
        <v>844.29300000000001</v>
      </c>
      <c r="D28" s="92" t="e">
        <f t="shared" si="1"/>
        <v>#REF!</v>
      </c>
      <c r="E28" s="92">
        <f>SUM(E29:E34)</f>
        <v>0</v>
      </c>
      <c r="F28" s="92">
        <f>SUM(F29:F34)</f>
        <v>0</v>
      </c>
      <c r="G28" s="92">
        <f>SUM(G29:G34)</f>
        <v>0</v>
      </c>
      <c r="H28" s="92">
        <f t="shared" si="2"/>
        <v>0</v>
      </c>
      <c r="I28" s="92">
        <f>SUM(I29:I34)</f>
        <v>0</v>
      </c>
      <c r="J28" s="92">
        <f>SUM(J29:J34)</f>
        <v>0</v>
      </c>
      <c r="K28" s="92">
        <f>SUM(K29:K34)</f>
        <v>0</v>
      </c>
      <c r="L28" s="92">
        <f>SUM(L29:L34)</f>
        <v>0</v>
      </c>
      <c r="M28" s="92">
        <f>M32+M34</f>
        <v>0</v>
      </c>
      <c r="N28" s="92">
        <f>SUM(N29:N34)</f>
        <v>0</v>
      </c>
      <c r="O28" s="92">
        <f>SUM(O29:O34)</f>
        <v>0</v>
      </c>
      <c r="P28" s="93">
        <f t="shared" si="3"/>
        <v>0</v>
      </c>
      <c r="Q28" s="92">
        <f>SUM(Q29:Q34)</f>
        <v>0</v>
      </c>
      <c r="R28" s="91">
        <f>SUM(R29:R34)</f>
        <v>0</v>
      </c>
      <c r="S28" s="91">
        <f>SUM(S29:S34)</f>
        <v>0</v>
      </c>
      <c r="T28" s="113">
        <f>SUM(T29:T34)</f>
        <v>0</v>
      </c>
      <c r="U28" s="104">
        <v>0</v>
      </c>
      <c r="V28" s="91"/>
      <c r="W28" s="91">
        <f>SUM(W29:W34)</f>
        <v>10.6</v>
      </c>
      <c r="X28" s="91"/>
      <c r="Y28" s="91"/>
      <c r="Z28" s="91"/>
      <c r="AA28" s="91">
        <f>W28</f>
        <v>10.6</v>
      </c>
      <c r="AB28" s="91"/>
      <c r="AC28" s="95">
        <f>AA28</f>
        <v>10.6</v>
      </c>
      <c r="AD28" s="95">
        <f t="shared" si="23"/>
        <v>10.6</v>
      </c>
      <c r="AE28" s="92" t="e">
        <f xml:space="preserve"> SUM(L28, N28, R28, T28,#REF!)</f>
        <v>#REF!</v>
      </c>
      <c r="AF28" s="92">
        <f>SUM(AF29:AF34)</f>
        <v>0</v>
      </c>
      <c r="AG28" s="92">
        <f>SUM(AG29:AG34)</f>
        <v>0</v>
      </c>
      <c r="AH28" s="92">
        <f>SUM(AH29:AH34)</f>
        <v>0</v>
      </c>
      <c r="AI28" s="92">
        <f>SUM(AI29:AI34)</f>
        <v>0</v>
      </c>
      <c r="AJ28" s="115">
        <f>SUM(AJ29:AJ34)</f>
        <v>0</v>
      </c>
      <c r="AK28" s="133">
        <v>225</v>
      </c>
      <c r="AL28" s="145" t="s">
        <v>122</v>
      </c>
      <c r="AM28" s="98">
        <f t="shared" si="5"/>
        <v>0</v>
      </c>
      <c r="AN28" s="92">
        <f>SUM(AN29:AN34)</f>
        <v>1.1000000000000001</v>
      </c>
      <c r="AO28" s="92">
        <f>SUM(AO29:AO34)</f>
        <v>1.1000000000000001</v>
      </c>
      <c r="AP28" s="92">
        <f t="shared" si="6"/>
        <v>2.2000000000000002</v>
      </c>
      <c r="AQ28" s="100">
        <f>SUM(AQ29:AQ34)</f>
        <v>0</v>
      </c>
      <c r="AR28" s="92">
        <f>SUM(AR29:AR34)</f>
        <v>0</v>
      </c>
      <c r="AS28" s="92">
        <f>SUM(AS29:AS34)</f>
        <v>0</v>
      </c>
      <c r="AT28" s="92">
        <f>SUM(AT29:AT34)</f>
        <v>575.4</v>
      </c>
      <c r="AU28" s="94">
        <f t="shared" si="7"/>
        <v>575.4</v>
      </c>
      <c r="AV28" s="92">
        <f>SUM(AV29:AV34)</f>
        <v>0</v>
      </c>
      <c r="AW28" s="92"/>
      <c r="AX28" s="130"/>
      <c r="AY28" s="102">
        <f t="shared" si="8"/>
        <v>577.6</v>
      </c>
      <c r="AZ28" s="92">
        <f t="shared" ref="AZ28:BE28" si="30">SUM(AZ29:AZ34)</f>
        <v>0</v>
      </c>
      <c r="BA28" s="91">
        <f t="shared" si="30"/>
        <v>0</v>
      </c>
      <c r="BB28" s="91">
        <f t="shared" si="30"/>
        <v>0</v>
      </c>
      <c r="BC28" s="91">
        <f t="shared" si="30"/>
        <v>0</v>
      </c>
      <c r="BD28" s="91">
        <f t="shared" si="30"/>
        <v>0</v>
      </c>
      <c r="BE28" s="91">
        <f t="shared" si="30"/>
        <v>0</v>
      </c>
      <c r="BF28" s="91">
        <f t="shared" si="9"/>
        <v>0</v>
      </c>
      <c r="BG28" s="91">
        <f t="shared" ref="BG28:BM28" si="31">SUM(BG29:BG34)</f>
        <v>40</v>
      </c>
      <c r="BH28" s="91">
        <f t="shared" si="31"/>
        <v>0</v>
      </c>
      <c r="BI28" s="91">
        <f t="shared" si="31"/>
        <v>105.176</v>
      </c>
      <c r="BJ28" s="91">
        <f t="shared" ref="BJ28" si="32">SUM(BJ29:BJ34)</f>
        <v>0</v>
      </c>
      <c r="BK28" s="91">
        <f t="shared" si="31"/>
        <v>8</v>
      </c>
      <c r="BL28" s="91">
        <f t="shared" si="31"/>
        <v>0</v>
      </c>
      <c r="BM28" s="91">
        <f t="shared" si="31"/>
        <v>1.1000000000000001</v>
      </c>
      <c r="BN28" s="91">
        <f t="shared" si="10"/>
        <v>154.27599999999998</v>
      </c>
      <c r="BO28" s="108">
        <f>SUM(BO29:BO34)</f>
        <v>0</v>
      </c>
      <c r="BP28" s="91">
        <f t="shared" si="11"/>
        <v>154.27599999999998</v>
      </c>
      <c r="BQ28" s="92">
        <f t="shared" si="12"/>
        <v>0</v>
      </c>
      <c r="BR28" s="91">
        <f t="shared" ref="BR28:BZ28" si="33">SUM(BR29:BR34)</f>
        <v>0</v>
      </c>
      <c r="BS28" s="91">
        <f t="shared" si="33"/>
        <v>0</v>
      </c>
      <c r="BT28" s="91">
        <f t="shared" si="33"/>
        <v>0</v>
      </c>
      <c r="BU28" s="91">
        <f t="shared" si="33"/>
        <v>0</v>
      </c>
      <c r="BV28" s="91">
        <f t="shared" si="33"/>
        <v>101.81699999999999</v>
      </c>
      <c r="BW28" s="91">
        <f t="shared" si="33"/>
        <v>0</v>
      </c>
      <c r="BX28" s="91">
        <f t="shared" si="33"/>
        <v>0</v>
      </c>
      <c r="BY28" s="91">
        <f t="shared" si="33"/>
        <v>0</v>
      </c>
      <c r="BZ28" s="91">
        <f t="shared" si="33"/>
        <v>0</v>
      </c>
      <c r="CA28" s="91">
        <f t="shared" si="13"/>
        <v>101.81699999999999</v>
      </c>
      <c r="CB28" s="92">
        <f t="shared" si="14"/>
        <v>0</v>
      </c>
      <c r="CC28" s="92">
        <f>SUM(CC29:CC34)</f>
        <v>0</v>
      </c>
      <c r="CD28" s="92">
        <f>SUM(CD29:CD34)</f>
        <v>0</v>
      </c>
      <c r="CE28" s="92">
        <f t="shared" si="15"/>
        <v>0</v>
      </c>
      <c r="CF28" s="115">
        <f>SUM(CF29:CF34)</f>
        <v>0</v>
      </c>
      <c r="CG28" s="115">
        <f>SUM(CG29:CG34)</f>
        <v>0</v>
      </c>
      <c r="CH28" s="103"/>
      <c r="CI28" s="103"/>
      <c r="CJ28" s="103"/>
    </row>
    <row r="29" spans="1:88" s="7" customFormat="1" ht="32.25" customHeight="1" x14ac:dyDescent="0.25">
      <c r="A29" s="136"/>
      <c r="B29" s="147" t="s">
        <v>123</v>
      </c>
      <c r="C29" s="91">
        <f t="shared" ref="C29:C47" si="34">SUM(AD29+AM29+AY29+BP29+CA29+CE29)</f>
        <v>575.4</v>
      </c>
      <c r="D29" s="92" t="e">
        <f t="shared" si="1"/>
        <v>#REF!</v>
      </c>
      <c r="E29" s="108"/>
      <c r="F29" s="108"/>
      <c r="G29" s="108"/>
      <c r="H29" s="92">
        <f t="shared" si="2"/>
        <v>0</v>
      </c>
      <c r="I29" s="108"/>
      <c r="J29" s="108"/>
      <c r="K29" s="148"/>
      <c r="L29" s="110"/>
      <c r="M29" s="111"/>
      <c r="N29" s="112"/>
      <c r="O29" s="112"/>
      <c r="P29" s="93">
        <f t="shared" si="3"/>
        <v>0</v>
      </c>
      <c r="Q29" s="111"/>
      <c r="R29" s="111"/>
      <c r="S29" s="113"/>
      <c r="T29" s="111"/>
      <c r="U29" s="114"/>
      <c r="V29" s="115"/>
      <c r="W29" s="115"/>
      <c r="X29" s="115"/>
      <c r="Y29" s="115"/>
      <c r="Z29" s="115"/>
      <c r="AA29" s="115"/>
      <c r="AB29" s="115"/>
      <c r="AC29" s="95">
        <f>SUM(S29:AB29)</f>
        <v>0</v>
      </c>
      <c r="AD29" s="95">
        <f t="shared" si="23"/>
        <v>0</v>
      </c>
      <c r="AE29" s="92" t="e">
        <f xml:space="preserve"> SUM(L29, N29, R29, T29,#REF!)</f>
        <v>#REF!</v>
      </c>
      <c r="AF29" s="108"/>
      <c r="AG29" s="108"/>
      <c r="AH29" s="108"/>
      <c r="AI29" s="109"/>
      <c r="AJ29" s="109"/>
      <c r="AK29" s="138"/>
      <c r="AL29" s="149" t="s">
        <v>124</v>
      </c>
      <c r="AM29" s="98">
        <f t="shared" si="5"/>
        <v>0</v>
      </c>
      <c r="AN29" s="110"/>
      <c r="AO29" s="135"/>
      <c r="AP29" s="92">
        <f t="shared" si="6"/>
        <v>0</v>
      </c>
      <c r="AQ29" s="110"/>
      <c r="AR29" s="110"/>
      <c r="AS29" s="110"/>
      <c r="AT29" s="150">
        <v>575.4</v>
      </c>
      <c r="AU29" s="94">
        <f t="shared" si="7"/>
        <v>575.4</v>
      </c>
      <c r="AV29" s="150"/>
      <c r="AW29" s="150"/>
      <c r="AX29" s="130"/>
      <c r="AY29" s="102">
        <f t="shared" si="8"/>
        <v>575.4</v>
      </c>
      <c r="AZ29" s="122"/>
      <c r="BA29" s="122"/>
      <c r="BB29" s="109"/>
      <c r="BC29" s="112"/>
      <c r="BD29" s="122"/>
      <c r="BE29" s="122"/>
      <c r="BF29" s="91">
        <f t="shared" si="9"/>
        <v>0</v>
      </c>
      <c r="BG29" s="122"/>
      <c r="BH29" s="122"/>
      <c r="BI29" s="122"/>
      <c r="BJ29" s="122"/>
      <c r="BK29" s="122"/>
      <c r="BL29" s="122"/>
      <c r="BM29" s="122"/>
      <c r="BN29" s="91">
        <f t="shared" si="10"/>
        <v>0</v>
      </c>
      <c r="BO29" s="122"/>
      <c r="BP29" s="91">
        <f t="shared" si="11"/>
        <v>0</v>
      </c>
      <c r="BQ29" s="92">
        <f t="shared" si="12"/>
        <v>0</v>
      </c>
      <c r="BR29" s="109"/>
      <c r="BS29" s="122"/>
      <c r="BT29" s="122"/>
      <c r="BU29" s="122"/>
      <c r="BV29" s="109"/>
      <c r="BW29" s="122"/>
      <c r="BX29" s="122"/>
      <c r="BY29" s="122"/>
      <c r="BZ29" s="122"/>
      <c r="CA29" s="91">
        <f t="shared" si="13"/>
        <v>0</v>
      </c>
      <c r="CB29" s="92">
        <f t="shared" si="14"/>
        <v>0</v>
      </c>
      <c r="CC29" s="110"/>
      <c r="CD29" s="110"/>
      <c r="CE29" s="92">
        <f t="shared" si="15"/>
        <v>0</v>
      </c>
      <c r="CF29" s="109"/>
      <c r="CG29" s="109"/>
      <c r="CH29" s="103"/>
      <c r="CI29" s="103"/>
      <c r="CJ29" s="103"/>
    </row>
    <row r="30" spans="1:88" s="7" customFormat="1" ht="30" customHeight="1" x14ac:dyDescent="0.25">
      <c r="A30" s="136"/>
      <c r="B30" s="147" t="s">
        <v>125</v>
      </c>
      <c r="C30" s="91">
        <f t="shared" si="34"/>
        <v>48</v>
      </c>
      <c r="D30" s="92" t="e">
        <f t="shared" si="1"/>
        <v>#REF!</v>
      </c>
      <c r="E30" s="108"/>
      <c r="F30" s="108"/>
      <c r="G30" s="108"/>
      <c r="H30" s="92">
        <f t="shared" si="2"/>
        <v>0</v>
      </c>
      <c r="I30" s="108"/>
      <c r="J30" s="108"/>
      <c r="K30" s="148"/>
      <c r="L30" s="110"/>
      <c r="M30" s="111"/>
      <c r="N30" s="112"/>
      <c r="O30" s="112"/>
      <c r="P30" s="93">
        <f t="shared" si="3"/>
        <v>0</v>
      </c>
      <c r="Q30" s="111"/>
      <c r="R30" s="111"/>
      <c r="S30" s="113"/>
      <c r="T30" s="111"/>
      <c r="U30" s="114"/>
      <c r="V30" s="115"/>
      <c r="W30" s="115"/>
      <c r="X30" s="115"/>
      <c r="Y30" s="115"/>
      <c r="Z30" s="115"/>
      <c r="AA30" s="115"/>
      <c r="AB30" s="115"/>
      <c r="AC30" s="95">
        <f>SUM(S30:AB30)</f>
        <v>0</v>
      </c>
      <c r="AD30" s="95">
        <f t="shared" si="23"/>
        <v>0</v>
      </c>
      <c r="AE30" s="92" t="e">
        <f xml:space="preserve"> SUM(L30, N30, R30, T30,#REF!)</f>
        <v>#REF!</v>
      </c>
      <c r="AF30" s="108"/>
      <c r="AG30" s="108"/>
      <c r="AH30" s="108"/>
      <c r="AI30" s="109"/>
      <c r="AJ30" s="109"/>
      <c r="AK30" s="138"/>
      <c r="AL30" s="149" t="s">
        <v>126</v>
      </c>
      <c r="AM30" s="98">
        <f t="shared" si="5"/>
        <v>0</v>
      </c>
      <c r="AN30" s="110"/>
      <c r="AO30" s="135"/>
      <c r="AP30" s="92">
        <f t="shared" si="6"/>
        <v>0</v>
      </c>
      <c r="AQ30" s="110"/>
      <c r="AR30" s="110"/>
      <c r="AS30" s="110"/>
      <c r="AT30" s="150"/>
      <c r="AU30" s="94">
        <f t="shared" si="7"/>
        <v>0</v>
      </c>
      <c r="AV30" s="150"/>
      <c r="AW30" s="150"/>
      <c r="AX30" s="130"/>
      <c r="AY30" s="102">
        <f t="shared" si="8"/>
        <v>0</v>
      </c>
      <c r="AZ30" s="122"/>
      <c r="BA30" s="109"/>
      <c r="BB30" s="109"/>
      <c r="BC30" s="109"/>
      <c r="BD30" s="122"/>
      <c r="BE30" s="122"/>
      <c r="BF30" s="91">
        <f t="shared" si="9"/>
        <v>0</v>
      </c>
      <c r="BG30" s="122">
        <v>40</v>
      </c>
      <c r="BH30" s="112"/>
      <c r="BI30" s="143"/>
      <c r="BJ30" s="143"/>
      <c r="BK30" s="122">
        <v>8</v>
      </c>
      <c r="BL30" s="122"/>
      <c r="BM30" s="122"/>
      <c r="BN30" s="91">
        <f t="shared" si="10"/>
        <v>48</v>
      </c>
      <c r="BO30" s="122"/>
      <c r="BP30" s="91">
        <f t="shared" si="11"/>
        <v>48</v>
      </c>
      <c r="BQ30" s="92">
        <f t="shared" si="12"/>
        <v>0</v>
      </c>
      <c r="BR30" s="109"/>
      <c r="BS30" s="122"/>
      <c r="BT30" s="122"/>
      <c r="BU30" s="122"/>
      <c r="BV30" s="109"/>
      <c r="BW30" s="122"/>
      <c r="BX30" s="122"/>
      <c r="BY30" s="122"/>
      <c r="BZ30" s="122"/>
      <c r="CA30" s="91">
        <f t="shared" si="13"/>
        <v>0</v>
      </c>
      <c r="CB30" s="92">
        <f t="shared" si="14"/>
        <v>0</v>
      </c>
      <c r="CC30" s="110"/>
      <c r="CD30" s="110"/>
      <c r="CE30" s="92">
        <f t="shared" si="15"/>
        <v>0</v>
      </c>
      <c r="CF30" s="109"/>
      <c r="CG30" s="109"/>
      <c r="CH30" s="103"/>
      <c r="CI30" s="103"/>
      <c r="CJ30" s="103"/>
    </row>
    <row r="31" spans="1:88" s="7" customFormat="1" ht="30" customHeight="1" x14ac:dyDescent="0.25">
      <c r="A31" s="136"/>
      <c r="B31" s="147" t="s">
        <v>179</v>
      </c>
      <c r="C31" s="91">
        <f t="shared" si="34"/>
        <v>106.226</v>
      </c>
      <c r="D31" s="92" t="e">
        <f t="shared" si="1"/>
        <v>#REF!</v>
      </c>
      <c r="E31" s="108"/>
      <c r="F31" s="108"/>
      <c r="G31" s="108"/>
      <c r="H31" s="92">
        <f t="shared" si="2"/>
        <v>0</v>
      </c>
      <c r="I31" s="108"/>
      <c r="J31" s="108"/>
      <c r="K31" s="148"/>
      <c r="L31" s="110"/>
      <c r="M31" s="111"/>
      <c r="N31" s="112"/>
      <c r="O31" s="112"/>
      <c r="P31" s="93">
        <f t="shared" si="3"/>
        <v>0</v>
      </c>
      <c r="Q31" s="111"/>
      <c r="R31" s="111"/>
      <c r="S31" s="113"/>
      <c r="T31" s="111"/>
      <c r="U31" s="114"/>
      <c r="V31" s="115"/>
      <c r="W31" s="115">
        <v>1.05</v>
      </c>
      <c r="X31" s="115"/>
      <c r="Y31" s="115"/>
      <c r="Z31" s="115"/>
      <c r="AA31" s="115"/>
      <c r="AB31" s="115"/>
      <c r="AC31" s="95">
        <f>SUM(S31:AB31)</f>
        <v>1.05</v>
      </c>
      <c r="AD31" s="95">
        <f t="shared" si="23"/>
        <v>1.05</v>
      </c>
      <c r="AE31" s="92" t="e">
        <f xml:space="preserve"> SUM(L31, N31, R31, T31,#REF!)</f>
        <v>#REF!</v>
      </c>
      <c r="AF31" s="108"/>
      <c r="AG31" s="108"/>
      <c r="AH31" s="108"/>
      <c r="AI31" s="109"/>
      <c r="AJ31" s="109"/>
      <c r="AK31" s="138"/>
      <c r="AL31" s="149" t="s">
        <v>126</v>
      </c>
      <c r="AM31" s="98">
        <f t="shared" si="5"/>
        <v>0</v>
      </c>
      <c r="AN31" s="110"/>
      <c r="AO31" s="135"/>
      <c r="AP31" s="92">
        <f t="shared" si="6"/>
        <v>0</v>
      </c>
      <c r="AQ31" s="110"/>
      <c r="AR31" s="110"/>
      <c r="AS31" s="110"/>
      <c r="AT31" s="150"/>
      <c r="AU31" s="94">
        <f t="shared" si="7"/>
        <v>0</v>
      </c>
      <c r="AV31" s="150"/>
      <c r="AW31" s="150"/>
      <c r="AX31" s="130"/>
      <c r="AY31" s="102">
        <f t="shared" si="8"/>
        <v>0</v>
      </c>
      <c r="AZ31" s="122"/>
      <c r="BA31" s="109"/>
      <c r="BB31" s="109"/>
      <c r="BC31" s="109"/>
      <c r="BD31" s="122"/>
      <c r="BE31" s="122"/>
      <c r="BF31" s="91">
        <f t="shared" si="9"/>
        <v>0</v>
      </c>
      <c r="BG31" s="122"/>
      <c r="BH31" s="212"/>
      <c r="BI31" s="212">
        <v>105.176</v>
      </c>
      <c r="BJ31" s="212"/>
      <c r="BK31" s="122"/>
      <c r="BL31" s="122"/>
      <c r="BM31" s="122"/>
      <c r="BN31" s="91">
        <f t="shared" si="10"/>
        <v>105.176</v>
      </c>
      <c r="BO31" s="122"/>
      <c r="BP31" s="91">
        <f t="shared" si="11"/>
        <v>105.176</v>
      </c>
      <c r="BQ31" s="92">
        <f t="shared" si="12"/>
        <v>0</v>
      </c>
      <c r="BR31" s="109"/>
      <c r="BS31" s="122"/>
      <c r="BT31" s="122"/>
      <c r="BU31" s="122"/>
      <c r="BV31" s="109"/>
      <c r="BW31" s="122"/>
      <c r="BX31" s="122"/>
      <c r="BY31" s="122"/>
      <c r="BZ31" s="122"/>
      <c r="CA31" s="91">
        <f t="shared" si="13"/>
        <v>0</v>
      </c>
      <c r="CB31" s="92">
        <f t="shared" si="14"/>
        <v>0</v>
      </c>
      <c r="CC31" s="110"/>
      <c r="CD31" s="110"/>
      <c r="CE31" s="92">
        <f t="shared" si="15"/>
        <v>0</v>
      </c>
      <c r="CF31" s="109"/>
      <c r="CG31" s="109"/>
      <c r="CH31" s="103"/>
      <c r="CI31" s="103"/>
      <c r="CJ31" s="103"/>
    </row>
    <row r="32" spans="1:88" s="7" customFormat="1" ht="30" customHeight="1" x14ac:dyDescent="0.25">
      <c r="A32" s="136"/>
      <c r="B32" s="147" t="s">
        <v>127</v>
      </c>
      <c r="C32" s="91">
        <f t="shared" si="34"/>
        <v>15.417000000000002</v>
      </c>
      <c r="D32" s="92"/>
      <c r="E32" s="108"/>
      <c r="F32" s="108"/>
      <c r="G32" s="108"/>
      <c r="H32" s="92">
        <f t="shared" si="2"/>
        <v>0</v>
      </c>
      <c r="I32" s="108"/>
      <c r="J32" s="108"/>
      <c r="K32" s="148"/>
      <c r="L32" s="110"/>
      <c r="M32" s="111"/>
      <c r="N32" s="112"/>
      <c r="O32" s="112"/>
      <c r="P32" s="93">
        <f t="shared" si="3"/>
        <v>0</v>
      </c>
      <c r="Q32" s="111"/>
      <c r="R32" s="111"/>
      <c r="S32" s="113"/>
      <c r="T32" s="111"/>
      <c r="U32" s="114"/>
      <c r="V32" s="115"/>
      <c r="W32" s="112">
        <v>7.2</v>
      </c>
      <c r="X32" s="115"/>
      <c r="Y32" s="115"/>
      <c r="Z32" s="115"/>
      <c r="AA32" s="115">
        <f>W32</f>
        <v>7.2</v>
      </c>
      <c r="AB32" s="115"/>
      <c r="AC32" s="95">
        <f>AA32</f>
        <v>7.2</v>
      </c>
      <c r="AD32" s="95">
        <f t="shared" si="23"/>
        <v>7.2</v>
      </c>
      <c r="AE32" s="92"/>
      <c r="AF32" s="108"/>
      <c r="AG32" s="108"/>
      <c r="AH32" s="108"/>
      <c r="AI32" s="109"/>
      <c r="AJ32" s="109"/>
      <c r="AK32" s="138"/>
      <c r="AL32" s="149"/>
      <c r="AM32" s="98">
        <f t="shared" si="5"/>
        <v>0</v>
      </c>
      <c r="AN32" s="110"/>
      <c r="AO32" s="135"/>
      <c r="AP32" s="92">
        <f t="shared" si="6"/>
        <v>0</v>
      </c>
      <c r="AQ32" s="110"/>
      <c r="AR32" s="110"/>
      <c r="AS32" s="110"/>
      <c r="AT32" s="150"/>
      <c r="AU32" s="94">
        <f t="shared" si="7"/>
        <v>0</v>
      </c>
      <c r="AV32" s="150"/>
      <c r="AW32" s="150"/>
      <c r="AX32" s="130"/>
      <c r="AY32" s="102">
        <f t="shared" si="8"/>
        <v>0</v>
      </c>
      <c r="AZ32" s="122"/>
      <c r="BA32" s="109"/>
      <c r="BB32" s="109"/>
      <c r="BC32" s="109"/>
      <c r="BD32" s="122"/>
      <c r="BE32" s="122"/>
      <c r="BF32" s="91">
        <f t="shared" si="9"/>
        <v>0</v>
      </c>
      <c r="BG32" s="122"/>
      <c r="BH32" s="213"/>
      <c r="BI32" s="213"/>
      <c r="BJ32" s="213"/>
      <c r="BK32" s="122"/>
      <c r="BL32" s="122"/>
      <c r="BM32" s="122"/>
      <c r="BN32" s="91">
        <f t="shared" si="10"/>
        <v>0</v>
      </c>
      <c r="BO32" s="122"/>
      <c r="BP32" s="91">
        <f t="shared" si="11"/>
        <v>0</v>
      </c>
      <c r="BQ32" s="92"/>
      <c r="BR32" s="109"/>
      <c r="BS32" s="122"/>
      <c r="BT32" s="122"/>
      <c r="BU32" s="122"/>
      <c r="BV32" s="212">
        <v>8.2170000000000005</v>
      </c>
      <c r="BW32" s="122"/>
      <c r="BX32" s="122"/>
      <c r="BY32" s="122"/>
      <c r="BZ32" s="122"/>
      <c r="CA32" s="91">
        <f t="shared" si="13"/>
        <v>8.2170000000000005</v>
      </c>
      <c r="CB32" s="92"/>
      <c r="CC32" s="110"/>
      <c r="CD32" s="110"/>
      <c r="CE32" s="92">
        <f t="shared" si="15"/>
        <v>0</v>
      </c>
      <c r="CF32" s="109"/>
      <c r="CG32" s="109"/>
      <c r="CH32" s="103"/>
      <c r="CI32" s="103"/>
      <c r="CJ32" s="103"/>
    </row>
    <row r="33" spans="1:88" s="7" customFormat="1" ht="30" customHeight="1" x14ac:dyDescent="0.25">
      <c r="A33" s="136"/>
      <c r="B33" s="147" t="s">
        <v>128</v>
      </c>
      <c r="C33" s="91">
        <f t="shared" si="34"/>
        <v>93.6</v>
      </c>
      <c r="D33" s="92"/>
      <c r="E33" s="108"/>
      <c r="F33" s="108"/>
      <c r="G33" s="108"/>
      <c r="H33" s="92"/>
      <c r="I33" s="108"/>
      <c r="J33" s="108"/>
      <c r="K33" s="148"/>
      <c r="L33" s="110"/>
      <c r="M33" s="111"/>
      <c r="N33" s="112"/>
      <c r="O33" s="112"/>
      <c r="P33" s="93"/>
      <c r="Q33" s="111"/>
      <c r="R33" s="111"/>
      <c r="S33" s="113"/>
      <c r="T33" s="111"/>
      <c r="U33" s="114"/>
      <c r="V33" s="115"/>
      <c r="W33" s="112"/>
      <c r="X33" s="115"/>
      <c r="Y33" s="115"/>
      <c r="Z33" s="115"/>
      <c r="AA33" s="115"/>
      <c r="AB33" s="115"/>
      <c r="AC33" s="95"/>
      <c r="AD33" s="95"/>
      <c r="AE33" s="92"/>
      <c r="AF33" s="108"/>
      <c r="AG33" s="108"/>
      <c r="AH33" s="108"/>
      <c r="AI33" s="109"/>
      <c r="AJ33" s="109"/>
      <c r="AK33" s="138"/>
      <c r="AL33" s="149"/>
      <c r="AM33" s="98"/>
      <c r="AN33" s="112"/>
      <c r="AO33" s="151"/>
      <c r="AP33" s="92"/>
      <c r="AQ33" s="110"/>
      <c r="AR33" s="110"/>
      <c r="AS33" s="110"/>
      <c r="AT33" s="152"/>
      <c r="AU33" s="94"/>
      <c r="AV33" s="150"/>
      <c r="AW33" s="150"/>
      <c r="AX33" s="130"/>
      <c r="AY33" s="102"/>
      <c r="AZ33" s="122"/>
      <c r="BA33" s="109"/>
      <c r="BB33" s="109"/>
      <c r="BC33" s="109"/>
      <c r="BD33" s="122"/>
      <c r="BE33" s="153"/>
      <c r="BF33" s="91"/>
      <c r="BG33" s="153"/>
      <c r="BH33" s="122"/>
      <c r="BI33" s="122"/>
      <c r="BJ33" s="122"/>
      <c r="BK33" s="153"/>
      <c r="BL33" s="122"/>
      <c r="BM33" s="153"/>
      <c r="BN33" s="91">
        <f t="shared" si="10"/>
        <v>0</v>
      </c>
      <c r="BO33" s="122"/>
      <c r="BP33" s="91">
        <f t="shared" si="11"/>
        <v>0</v>
      </c>
      <c r="BQ33" s="92"/>
      <c r="BR33" s="109"/>
      <c r="BS33" s="122"/>
      <c r="BT33" s="122"/>
      <c r="BU33" s="122"/>
      <c r="BV33" s="212">
        <v>93.6</v>
      </c>
      <c r="BW33" s="122"/>
      <c r="BX33" s="122"/>
      <c r="BY33" s="122"/>
      <c r="BZ33" s="122"/>
      <c r="CA33" s="91">
        <f t="shared" si="13"/>
        <v>93.6</v>
      </c>
      <c r="CB33" s="92"/>
      <c r="CC33" s="112"/>
      <c r="CD33" s="110"/>
      <c r="CE33" s="92"/>
      <c r="CF33" s="109"/>
      <c r="CG33" s="109"/>
      <c r="CH33" s="103"/>
      <c r="CI33" s="103"/>
      <c r="CJ33" s="103"/>
    </row>
    <row r="34" spans="1:88" s="7" customFormat="1" ht="30.75" x14ac:dyDescent="0.25">
      <c r="A34" s="136"/>
      <c r="B34" s="154" t="s">
        <v>129</v>
      </c>
      <c r="C34" s="91">
        <f t="shared" si="34"/>
        <v>5.65</v>
      </c>
      <c r="D34" s="92" t="e">
        <f t="shared" ref="D34:D45" si="35">SUM(AE34, AJ34, BQ34, CB34, CG34)</f>
        <v>#REF!</v>
      </c>
      <c r="E34" s="108"/>
      <c r="F34" s="108"/>
      <c r="G34" s="108"/>
      <c r="H34" s="92">
        <f t="shared" ref="H34:H65" si="36">SUM(E34:G34)</f>
        <v>0</v>
      </c>
      <c r="I34" s="108"/>
      <c r="J34" s="108"/>
      <c r="K34" s="148"/>
      <c r="L34" s="110"/>
      <c r="M34" s="111"/>
      <c r="N34" s="112"/>
      <c r="O34" s="112"/>
      <c r="P34" s="93">
        <f t="shared" ref="P34:P65" si="37">SUM(I34:O34)</f>
        <v>0</v>
      </c>
      <c r="Q34" s="111"/>
      <c r="R34" s="111"/>
      <c r="S34" s="113"/>
      <c r="T34" s="111"/>
      <c r="U34" s="114"/>
      <c r="V34" s="115"/>
      <c r="W34" s="112">
        <v>2.35</v>
      </c>
      <c r="X34" s="115"/>
      <c r="Y34" s="115"/>
      <c r="Z34" s="115"/>
      <c r="AA34" s="115">
        <f>W34</f>
        <v>2.35</v>
      </c>
      <c r="AB34" s="115"/>
      <c r="AC34" s="95">
        <f>AA34</f>
        <v>2.35</v>
      </c>
      <c r="AD34" s="95">
        <f t="shared" ref="AD34:AD51" si="38">SUM(H34, P34, Q34, R34, AC34)</f>
        <v>2.35</v>
      </c>
      <c r="AE34" s="92" t="e">
        <f xml:space="preserve"> SUM(L34, N34, R34, T34,#REF!)</f>
        <v>#REF!</v>
      </c>
      <c r="AF34" s="108"/>
      <c r="AG34" s="108"/>
      <c r="AH34" s="108"/>
      <c r="AI34" s="109"/>
      <c r="AJ34" s="109"/>
      <c r="AK34" s="138"/>
      <c r="AL34" s="149" t="s">
        <v>130</v>
      </c>
      <c r="AM34" s="98">
        <f t="shared" ref="AM34:AM65" si="39">SUM(AF34:AI34)</f>
        <v>0</v>
      </c>
      <c r="AN34" s="112">
        <v>1.1000000000000001</v>
      </c>
      <c r="AO34" s="112">
        <v>1.1000000000000001</v>
      </c>
      <c r="AP34" s="92">
        <f t="shared" ref="AP34:AP65" si="40">SUM(AN34:AO34)</f>
        <v>2.2000000000000002</v>
      </c>
      <c r="AQ34" s="110"/>
      <c r="AR34" s="110"/>
      <c r="AS34" s="110"/>
      <c r="AT34" s="112"/>
      <c r="AU34" s="94">
        <f t="shared" ref="AU34:AU65" si="41">SUM(AQ34:AT34)</f>
        <v>0</v>
      </c>
      <c r="AV34" s="150"/>
      <c r="AW34" s="150"/>
      <c r="AX34" s="130"/>
      <c r="AY34" s="102">
        <f t="shared" ref="AY34:AY40" si="42">SUM(AP34, AU34, AV34)</f>
        <v>2.2000000000000002</v>
      </c>
      <c r="AZ34" s="122"/>
      <c r="BA34" s="109"/>
      <c r="BB34" s="109"/>
      <c r="BC34" s="109"/>
      <c r="BD34" s="122"/>
      <c r="BE34" s="112"/>
      <c r="BF34" s="91">
        <f t="shared" ref="BF34:BF65" si="43">SUM(BC34:BE34)</f>
        <v>0</v>
      </c>
      <c r="BG34" s="112"/>
      <c r="BH34" s="122"/>
      <c r="BI34" s="122"/>
      <c r="BJ34" s="122"/>
      <c r="BK34" s="112"/>
      <c r="BL34" s="108"/>
      <c r="BM34" s="112">
        <v>1.1000000000000001</v>
      </c>
      <c r="BN34" s="91">
        <f t="shared" si="10"/>
        <v>1.1000000000000001</v>
      </c>
      <c r="BO34" s="122"/>
      <c r="BP34" s="91">
        <f t="shared" si="11"/>
        <v>1.1000000000000001</v>
      </c>
      <c r="BQ34" s="92">
        <f t="shared" ref="BQ34:BQ45" si="44">SUM(AZ34, BD34, BO34)</f>
        <v>0</v>
      </c>
      <c r="BR34" s="109"/>
      <c r="BS34" s="122"/>
      <c r="BT34" s="122"/>
      <c r="BU34" s="122"/>
      <c r="BV34" s="112"/>
      <c r="BW34" s="122"/>
      <c r="BX34" s="122"/>
      <c r="BY34" s="122"/>
      <c r="BZ34" s="122"/>
      <c r="CA34" s="91">
        <f t="shared" si="13"/>
        <v>0</v>
      </c>
      <c r="CB34" s="92">
        <f t="shared" ref="CB34:CB45" si="45">SUM(BS34, BW34)</f>
        <v>0</v>
      </c>
      <c r="CC34" s="112"/>
      <c r="CD34" s="110"/>
      <c r="CE34" s="92">
        <f t="shared" ref="CE34:CE65" si="46">SUM(CC34:CD34)</f>
        <v>0</v>
      </c>
      <c r="CF34" s="109"/>
      <c r="CG34" s="109"/>
      <c r="CH34" s="103"/>
      <c r="CI34" s="103"/>
      <c r="CJ34" s="103"/>
    </row>
    <row r="35" spans="1:88" s="7" customFormat="1" ht="23.1" customHeight="1" x14ac:dyDescent="0.25">
      <c r="A35" s="131">
        <v>226</v>
      </c>
      <c r="B35" s="132" t="s">
        <v>131</v>
      </c>
      <c r="C35" s="91">
        <f t="shared" si="34"/>
        <v>57.449999999999996</v>
      </c>
      <c r="D35" s="92" t="e">
        <f t="shared" si="35"/>
        <v>#REF!</v>
      </c>
      <c r="E35" s="92">
        <f>SUM(E36:E40)</f>
        <v>0</v>
      </c>
      <c r="F35" s="92">
        <f>SUM(F36:F40)</f>
        <v>0</v>
      </c>
      <c r="G35" s="92">
        <f>SUM(G36:G40)</f>
        <v>0</v>
      </c>
      <c r="H35" s="92">
        <f t="shared" si="36"/>
        <v>0</v>
      </c>
      <c r="I35" s="92">
        <f t="shared" ref="I35:O35" si="47">SUM(I36:I40)</f>
        <v>0</v>
      </c>
      <c r="J35" s="92">
        <f t="shared" si="47"/>
        <v>0</v>
      </c>
      <c r="K35" s="92">
        <f t="shared" si="47"/>
        <v>0</v>
      </c>
      <c r="L35" s="92">
        <f t="shared" si="47"/>
        <v>0</v>
      </c>
      <c r="M35" s="92">
        <f t="shared" si="47"/>
        <v>0</v>
      </c>
      <c r="N35" s="92">
        <f t="shared" si="47"/>
        <v>0</v>
      </c>
      <c r="O35" s="92">
        <f t="shared" si="47"/>
        <v>0</v>
      </c>
      <c r="P35" s="93">
        <f t="shared" si="37"/>
        <v>0</v>
      </c>
      <c r="Q35" s="92">
        <f>SUM(Q36:Q40)</f>
        <v>0</v>
      </c>
      <c r="R35" s="91">
        <f>SUM(R36:R40)</f>
        <v>0</v>
      </c>
      <c r="S35" s="91">
        <f>SUM(S36:S40)</f>
        <v>0</v>
      </c>
      <c r="T35" s="113">
        <f>SUM(T36:T40)</f>
        <v>0</v>
      </c>
      <c r="U35" s="104">
        <v>0</v>
      </c>
      <c r="V35" s="91"/>
      <c r="W35" s="91">
        <f>SUM(W36:W40)</f>
        <v>33.65</v>
      </c>
      <c r="X35" s="91"/>
      <c r="Y35" s="91"/>
      <c r="Z35" s="91"/>
      <c r="AA35" s="91">
        <f>W35</f>
        <v>33.65</v>
      </c>
      <c r="AB35" s="91"/>
      <c r="AC35" s="95">
        <f>AA35</f>
        <v>33.65</v>
      </c>
      <c r="AD35" s="95">
        <f t="shared" si="38"/>
        <v>33.65</v>
      </c>
      <c r="AE35" s="92" t="e">
        <f xml:space="preserve"> SUM(L35, N35, R35, T35,#REF!)</f>
        <v>#REF!</v>
      </c>
      <c r="AF35" s="92">
        <f>SUM(AF36:AF40)</f>
        <v>0</v>
      </c>
      <c r="AG35" s="92">
        <f>SUM(AG36:AG40)</f>
        <v>0</v>
      </c>
      <c r="AH35" s="92">
        <f>SUM(AH36:AH40)</f>
        <v>0</v>
      </c>
      <c r="AI35" s="92">
        <f>SUM(AI36:AI40)</f>
        <v>0</v>
      </c>
      <c r="AJ35" s="115">
        <f>SUM(AJ36:AJ40)</f>
        <v>0</v>
      </c>
      <c r="AK35" s="133">
        <v>226</v>
      </c>
      <c r="AL35" s="134" t="s">
        <v>131</v>
      </c>
      <c r="AM35" s="98">
        <f t="shared" si="39"/>
        <v>0</v>
      </c>
      <c r="AN35" s="92">
        <f>SUM(AN36:AN40)</f>
        <v>0</v>
      </c>
      <c r="AO35" s="92">
        <f>SUM(AO36:AO40)</f>
        <v>0</v>
      </c>
      <c r="AP35" s="92">
        <f t="shared" si="40"/>
        <v>0</v>
      </c>
      <c r="AQ35" s="92">
        <f>SUM(AQ36:AQ40)</f>
        <v>0</v>
      </c>
      <c r="AR35" s="92"/>
      <c r="AS35" s="92"/>
      <c r="AT35" s="92">
        <f>SUM(AT36:AT40)</f>
        <v>0</v>
      </c>
      <c r="AU35" s="94">
        <f t="shared" si="41"/>
        <v>0</v>
      </c>
      <c r="AV35" s="92">
        <f>SUM(AV36:AV40)</f>
        <v>0</v>
      </c>
      <c r="AW35" s="92">
        <f>AW39</f>
        <v>0</v>
      </c>
      <c r="AX35" s="92"/>
      <c r="AY35" s="102">
        <f t="shared" si="42"/>
        <v>0</v>
      </c>
      <c r="AZ35" s="91">
        <f>SUM(AZ36:AZ40)</f>
        <v>0</v>
      </c>
      <c r="BA35" s="91"/>
      <c r="BB35" s="91">
        <f>SUM(BB36:BB40)</f>
        <v>0</v>
      </c>
      <c r="BC35" s="91">
        <f>SUM(BC36:BC40)</f>
        <v>0</v>
      </c>
      <c r="BD35" s="91">
        <f>SUM(BD36:BD40)</f>
        <v>0</v>
      </c>
      <c r="BE35" s="91">
        <f>SUM(BE36:BE40)</f>
        <v>0</v>
      </c>
      <c r="BF35" s="91">
        <f t="shared" si="43"/>
        <v>0</v>
      </c>
      <c r="BG35" s="92">
        <f t="shared" ref="BG35:BM35" si="48">SUM(BG36:BG40)</f>
        <v>0</v>
      </c>
      <c r="BH35" s="92">
        <f t="shared" si="48"/>
        <v>0</v>
      </c>
      <c r="BI35" s="92">
        <f t="shared" si="48"/>
        <v>0</v>
      </c>
      <c r="BJ35" s="92">
        <f t="shared" ref="BJ35" si="49">SUM(BJ36:BJ40)</f>
        <v>0</v>
      </c>
      <c r="BK35" s="92">
        <f t="shared" si="48"/>
        <v>0</v>
      </c>
      <c r="BL35" s="92">
        <f t="shared" si="48"/>
        <v>22.2</v>
      </c>
      <c r="BM35" s="92">
        <f t="shared" si="48"/>
        <v>0</v>
      </c>
      <c r="BN35" s="91">
        <f t="shared" si="10"/>
        <v>22.2</v>
      </c>
      <c r="BO35" s="108">
        <f>SUM(BO36:BO40)</f>
        <v>0</v>
      </c>
      <c r="BP35" s="91">
        <f t="shared" si="11"/>
        <v>22.2</v>
      </c>
      <c r="BQ35" s="92">
        <f t="shared" si="44"/>
        <v>0</v>
      </c>
      <c r="BR35" s="91">
        <f t="shared" ref="BR35:BZ35" si="50">SUM(BR36:BR40)</f>
        <v>0</v>
      </c>
      <c r="BS35" s="91">
        <f t="shared" si="50"/>
        <v>0</v>
      </c>
      <c r="BT35" s="91">
        <f t="shared" si="50"/>
        <v>0</v>
      </c>
      <c r="BU35" s="91">
        <f t="shared" si="50"/>
        <v>0</v>
      </c>
      <c r="BV35" s="91">
        <f t="shared" si="50"/>
        <v>1.6</v>
      </c>
      <c r="BW35" s="91">
        <f t="shared" si="50"/>
        <v>0</v>
      </c>
      <c r="BX35" s="91">
        <f t="shared" si="50"/>
        <v>0</v>
      </c>
      <c r="BY35" s="91">
        <f t="shared" si="50"/>
        <v>0</v>
      </c>
      <c r="BZ35" s="91">
        <f t="shared" si="50"/>
        <v>0</v>
      </c>
      <c r="CA35" s="91">
        <f t="shared" si="13"/>
        <v>1.6</v>
      </c>
      <c r="CB35" s="92">
        <f t="shared" si="45"/>
        <v>0</v>
      </c>
      <c r="CC35" s="92">
        <f>SUM(CC36:CC40)</f>
        <v>0</v>
      </c>
      <c r="CD35" s="92">
        <f>SUM(CD36:CD40)</f>
        <v>0</v>
      </c>
      <c r="CE35" s="92">
        <f t="shared" si="46"/>
        <v>0</v>
      </c>
      <c r="CF35" s="108">
        <f>SUM(CF36:CF40)</f>
        <v>0</v>
      </c>
      <c r="CG35" s="108">
        <f>SUM(CG36:CG40)</f>
        <v>0</v>
      </c>
      <c r="CH35" s="103"/>
      <c r="CI35" s="103"/>
      <c r="CJ35" s="103"/>
    </row>
    <row r="36" spans="1:88" s="7" customFormat="1" ht="23.1" customHeight="1" x14ac:dyDescent="0.25">
      <c r="A36" s="136"/>
      <c r="B36" s="137" t="s">
        <v>132</v>
      </c>
      <c r="C36" s="91">
        <f t="shared" si="34"/>
        <v>1.05</v>
      </c>
      <c r="D36" s="92" t="e">
        <f t="shared" si="35"/>
        <v>#REF!</v>
      </c>
      <c r="E36" s="108"/>
      <c r="F36" s="108"/>
      <c r="G36" s="108"/>
      <c r="H36" s="92">
        <f t="shared" si="36"/>
        <v>0</v>
      </c>
      <c r="I36" s="108"/>
      <c r="J36" s="108"/>
      <c r="K36" s="109"/>
      <c r="L36" s="110"/>
      <c r="M36" s="111"/>
      <c r="N36" s="112"/>
      <c r="O36" s="112"/>
      <c r="P36" s="93">
        <f t="shared" si="37"/>
        <v>0</v>
      </c>
      <c r="Q36" s="111"/>
      <c r="R36" s="111"/>
      <c r="S36" s="113"/>
      <c r="T36" s="111"/>
      <c r="U36" s="114"/>
      <c r="V36" s="115"/>
      <c r="W36" s="115">
        <v>1.05</v>
      </c>
      <c r="X36" s="115"/>
      <c r="Y36" s="115"/>
      <c r="Z36" s="115"/>
      <c r="AA36" s="115"/>
      <c r="AB36" s="115"/>
      <c r="AC36" s="95">
        <f>SUM(S36:AB36)</f>
        <v>1.05</v>
      </c>
      <c r="AD36" s="95">
        <f t="shared" si="38"/>
        <v>1.05</v>
      </c>
      <c r="AE36" s="92" t="e">
        <f xml:space="preserve"> SUM(L36, N36, R36, T36,#REF!)</f>
        <v>#REF!</v>
      </c>
      <c r="AF36" s="108"/>
      <c r="AG36" s="108"/>
      <c r="AH36" s="108"/>
      <c r="AI36" s="109"/>
      <c r="AJ36" s="109"/>
      <c r="AK36" s="138"/>
      <c r="AL36" s="139" t="s">
        <v>133</v>
      </c>
      <c r="AM36" s="98">
        <f t="shared" si="39"/>
        <v>0</v>
      </c>
      <c r="AN36" s="110"/>
      <c r="AO36" s="135"/>
      <c r="AP36" s="92">
        <f t="shared" si="40"/>
        <v>0</v>
      </c>
      <c r="AQ36" s="110"/>
      <c r="AR36" s="110"/>
      <c r="AS36" s="110"/>
      <c r="AT36" s="122"/>
      <c r="AU36" s="94">
        <f t="shared" si="41"/>
        <v>0</v>
      </c>
      <c r="AV36" s="122"/>
      <c r="AW36" s="122"/>
      <c r="AX36" s="92"/>
      <c r="AY36" s="102">
        <f t="shared" si="42"/>
        <v>0</v>
      </c>
      <c r="AZ36" s="109"/>
      <c r="BA36" s="109"/>
      <c r="BB36" s="109"/>
      <c r="BC36" s="109"/>
      <c r="BD36" s="122"/>
      <c r="BE36" s="122"/>
      <c r="BF36" s="91">
        <f t="shared" si="43"/>
        <v>0</v>
      </c>
      <c r="BG36" s="122"/>
      <c r="BH36" s="122"/>
      <c r="BI36" s="122"/>
      <c r="BJ36" s="122"/>
      <c r="BK36" s="122"/>
      <c r="BL36" s="122"/>
      <c r="BM36" s="122"/>
      <c r="BN36" s="91">
        <f t="shared" si="10"/>
        <v>0</v>
      </c>
      <c r="BO36" s="122"/>
      <c r="BP36" s="91">
        <f t="shared" si="11"/>
        <v>0</v>
      </c>
      <c r="BQ36" s="92">
        <f t="shared" si="44"/>
        <v>0</v>
      </c>
      <c r="BR36" s="109"/>
      <c r="BS36" s="122"/>
      <c r="BT36" s="122"/>
      <c r="BU36" s="122"/>
      <c r="BV36" s="112"/>
      <c r="BW36" s="122"/>
      <c r="BX36" s="122"/>
      <c r="BY36" s="122"/>
      <c r="BZ36" s="122"/>
      <c r="CA36" s="91">
        <f t="shared" si="13"/>
        <v>0</v>
      </c>
      <c r="CB36" s="92">
        <f t="shared" si="45"/>
        <v>0</v>
      </c>
      <c r="CC36" s="110"/>
      <c r="CD36" s="110"/>
      <c r="CE36" s="92">
        <f t="shared" si="46"/>
        <v>0</v>
      </c>
      <c r="CF36" s="109"/>
      <c r="CG36" s="122"/>
      <c r="CH36" s="103"/>
      <c r="CI36" s="103"/>
      <c r="CJ36" s="103"/>
    </row>
    <row r="37" spans="1:88" s="7" customFormat="1" ht="30.75" customHeight="1" x14ac:dyDescent="0.25">
      <c r="A37" s="136"/>
      <c r="B37" s="147" t="s">
        <v>134</v>
      </c>
      <c r="C37" s="91">
        <f t="shared" si="34"/>
        <v>16</v>
      </c>
      <c r="D37" s="92" t="e">
        <f t="shared" si="35"/>
        <v>#REF!</v>
      </c>
      <c r="E37" s="108"/>
      <c r="F37" s="108"/>
      <c r="G37" s="108"/>
      <c r="H37" s="92">
        <f t="shared" si="36"/>
        <v>0</v>
      </c>
      <c r="I37" s="108"/>
      <c r="J37" s="108"/>
      <c r="K37" s="109"/>
      <c r="L37" s="110"/>
      <c r="M37" s="111"/>
      <c r="N37" s="112"/>
      <c r="O37" s="112"/>
      <c r="P37" s="93">
        <f t="shared" si="37"/>
        <v>0</v>
      </c>
      <c r="Q37" s="111"/>
      <c r="R37" s="111"/>
      <c r="S37" s="113"/>
      <c r="T37" s="111"/>
      <c r="U37" s="114"/>
      <c r="V37" s="115"/>
      <c r="W37" s="112">
        <v>16</v>
      </c>
      <c r="X37" s="115"/>
      <c r="Y37" s="115"/>
      <c r="Z37" s="115"/>
      <c r="AA37" s="115">
        <f>W37</f>
        <v>16</v>
      </c>
      <c r="AB37" s="115"/>
      <c r="AC37" s="95">
        <f>AA37</f>
        <v>16</v>
      </c>
      <c r="AD37" s="95">
        <f t="shared" si="38"/>
        <v>16</v>
      </c>
      <c r="AE37" s="92" t="e">
        <f xml:space="preserve"> SUM(L37, N37, R37, T37,#REF!)</f>
        <v>#REF!</v>
      </c>
      <c r="AF37" s="108"/>
      <c r="AG37" s="108"/>
      <c r="AH37" s="108"/>
      <c r="AI37" s="109"/>
      <c r="AJ37" s="109"/>
      <c r="AK37" s="138"/>
      <c r="AL37" s="139" t="s">
        <v>135</v>
      </c>
      <c r="AM37" s="98">
        <f t="shared" si="39"/>
        <v>0</v>
      </c>
      <c r="AN37" s="110"/>
      <c r="AO37" s="135"/>
      <c r="AP37" s="92">
        <f t="shared" si="40"/>
        <v>0</v>
      </c>
      <c r="AQ37" s="110"/>
      <c r="AR37" s="110"/>
      <c r="AS37" s="110"/>
      <c r="AT37" s="122"/>
      <c r="AU37" s="94">
        <f t="shared" si="41"/>
        <v>0</v>
      </c>
      <c r="AV37" s="122"/>
      <c r="AW37" s="122"/>
      <c r="AX37" s="92"/>
      <c r="AY37" s="102">
        <f t="shared" si="42"/>
        <v>0</v>
      </c>
      <c r="AZ37" s="109"/>
      <c r="BA37" s="109"/>
      <c r="BB37" s="109"/>
      <c r="BC37" s="109"/>
      <c r="BD37" s="122"/>
      <c r="BE37" s="122"/>
      <c r="BF37" s="91">
        <f t="shared" si="43"/>
        <v>0</v>
      </c>
      <c r="BG37" s="122"/>
      <c r="BH37" s="122"/>
      <c r="BI37" s="122"/>
      <c r="BJ37" s="122"/>
      <c r="BK37" s="122"/>
      <c r="BL37" s="122"/>
      <c r="BM37" s="122"/>
      <c r="BN37" s="91">
        <f t="shared" si="10"/>
        <v>0</v>
      </c>
      <c r="BO37" s="122"/>
      <c r="BP37" s="91">
        <f t="shared" si="11"/>
        <v>0</v>
      </c>
      <c r="BQ37" s="92">
        <f t="shared" si="44"/>
        <v>0</v>
      </c>
      <c r="BR37" s="109"/>
      <c r="BS37" s="122"/>
      <c r="BT37" s="122"/>
      <c r="BU37" s="122"/>
      <c r="BV37" s="109">
        <v>0</v>
      </c>
      <c r="BW37" s="122"/>
      <c r="BX37" s="122"/>
      <c r="BY37" s="122"/>
      <c r="BZ37" s="122"/>
      <c r="CA37" s="91">
        <f t="shared" si="13"/>
        <v>0</v>
      </c>
      <c r="CB37" s="92">
        <f t="shared" si="45"/>
        <v>0</v>
      </c>
      <c r="CC37" s="110"/>
      <c r="CD37" s="110"/>
      <c r="CE37" s="92">
        <f t="shared" si="46"/>
        <v>0</v>
      </c>
      <c r="CF37" s="109"/>
      <c r="CG37" s="122"/>
      <c r="CH37" s="103"/>
      <c r="CI37" s="103"/>
      <c r="CJ37" s="103"/>
    </row>
    <row r="38" spans="1:88" s="7" customFormat="1" ht="23.1" customHeight="1" x14ac:dyDescent="0.25">
      <c r="A38" s="136"/>
      <c r="B38" s="137" t="s">
        <v>178</v>
      </c>
      <c r="C38" s="91">
        <f t="shared" si="34"/>
        <v>15</v>
      </c>
      <c r="D38" s="92" t="e">
        <f t="shared" si="35"/>
        <v>#REF!</v>
      </c>
      <c r="E38" s="108"/>
      <c r="F38" s="108"/>
      <c r="G38" s="108"/>
      <c r="H38" s="92">
        <f t="shared" si="36"/>
        <v>0</v>
      </c>
      <c r="I38" s="108"/>
      <c r="J38" s="108"/>
      <c r="K38" s="109"/>
      <c r="L38" s="110"/>
      <c r="M38" s="111"/>
      <c r="N38" s="112"/>
      <c r="O38" s="112"/>
      <c r="P38" s="93">
        <f t="shared" si="37"/>
        <v>0</v>
      </c>
      <c r="Q38" s="111"/>
      <c r="R38" s="111"/>
      <c r="S38" s="113"/>
      <c r="T38" s="111"/>
      <c r="U38" s="114"/>
      <c r="V38" s="115"/>
      <c r="W38" s="112">
        <v>15</v>
      </c>
      <c r="X38" s="115"/>
      <c r="Y38" s="115"/>
      <c r="Z38" s="115"/>
      <c r="AA38" s="115">
        <f>W38</f>
        <v>15</v>
      </c>
      <c r="AB38" s="115"/>
      <c r="AC38" s="95">
        <f>AA38</f>
        <v>15</v>
      </c>
      <c r="AD38" s="95">
        <f t="shared" si="38"/>
        <v>15</v>
      </c>
      <c r="AE38" s="92" t="e">
        <f xml:space="preserve"> SUM(L38, N38, R38, T38,#REF!)</f>
        <v>#REF!</v>
      </c>
      <c r="AF38" s="108"/>
      <c r="AG38" s="108"/>
      <c r="AH38" s="108"/>
      <c r="AI38" s="109"/>
      <c r="AJ38" s="109"/>
      <c r="AK38" s="138"/>
      <c r="AL38" s="139" t="s">
        <v>136</v>
      </c>
      <c r="AM38" s="98">
        <f t="shared" si="39"/>
        <v>0</v>
      </c>
      <c r="AN38" s="110"/>
      <c r="AO38" s="135"/>
      <c r="AP38" s="92">
        <f t="shared" si="40"/>
        <v>0</v>
      </c>
      <c r="AQ38" s="110"/>
      <c r="AR38" s="110"/>
      <c r="AS38" s="110"/>
      <c r="AT38" s="122"/>
      <c r="AU38" s="94">
        <f t="shared" si="41"/>
        <v>0</v>
      </c>
      <c r="AV38" s="122"/>
      <c r="AW38" s="122"/>
      <c r="AX38" s="92"/>
      <c r="AY38" s="102">
        <f t="shared" si="42"/>
        <v>0</v>
      </c>
      <c r="AZ38" s="109"/>
      <c r="BA38" s="109"/>
      <c r="BB38" s="109"/>
      <c r="BC38" s="109"/>
      <c r="BD38" s="122"/>
      <c r="BE38" s="122"/>
      <c r="BF38" s="91">
        <f t="shared" si="43"/>
        <v>0</v>
      </c>
      <c r="BG38" s="122"/>
      <c r="BH38" s="122"/>
      <c r="BI38" s="122"/>
      <c r="BJ38" s="122"/>
      <c r="BK38" s="122"/>
      <c r="BL38" s="122"/>
      <c r="BM38" s="122"/>
      <c r="BN38" s="91">
        <f t="shared" si="10"/>
        <v>0</v>
      </c>
      <c r="BO38" s="122"/>
      <c r="BP38" s="91">
        <f t="shared" si="11"/>
        <v>0</v>
      </c>
      <c r="BQ38" s="92">
        <f t="shared" si="44"/>
        <v>0</v>
      </c>
      <c r="BR38" s="109"/>
      <c r="BS38" s="122"/>
      <c r="BT38" s="122"/>
      <c r="BU38" s="122"/>
      <c r="BV38" s="212"/>
      <c r="BW38" s="122"/>
      <c r="BX38" s="122"/>
      <c r="BY38" s="122"/>
      <c r="BZ38" s="122"/>
      <c r="CA38" s="91">
        <f t="shared" si="13"/>
        <v>0</v>
      </c>
      <c r="CB38" s="92">
        <f t="shared" si="45"/>
        <v>0</v>
      </c>
      <c r="CC38" s="110"/>
      <c r="CD38" s="110"/>
      <c r="CE38" s="92">
        <f t="shared" si="46"/>
        <v>0</v>
      </c>
      <c r="CF38" s="109"/>
      <c r="CG38" s="122"/>
      <c r="CH38" s="103"/>
      <c r="CI38" s="103"/>
      <c r="CJ38" s="103"/>
    </row>
    <row r="39" spans="1:88" s="7" customFormat="1" ht="23.1" customHeight="1" x14ac:dyDescent="0.25">
      <c r="A39" s="136"/>
      <c r="B39" s="137" t="s">
        <v>137</v>
      </c>
      <c r="C39" s="91">
        <f t="shared" si="34"/>
        <v>22.2</v>
      </c>
      <c r="D39" s="92" t="e">
        <f t="shared" si="35"/>
        <v>#REF!</v>
      </c>
      <c r="E39" s="108"/>
      <c r="F39" s="108"/>
      <c r="G39" s="108"/>
      <c r="H39" s="92">
        <f t="shared" si="36"/>
        <v>0</v>
      </c>
      <c r="I39" s="108"/>
      <c r="J39" s="108"/>
      <c r="K39" s="109"/>
      <c r="L39" s="110"/>
      <c r="M39" s="111"/>
      <c r="N39" s="112"/>
      <c r="O39" s="112"/>
      <c r="P39" s="93">
        <f t="shared" si="37"/>
        <v>0</v>
      </c>
      <c r="Q39" s="111"/>
      <c r="R39" s="111"/>
      <c r="S39" s="113"/>
      <c r="T39" s="111"/>
      <c r="U39" s="114"/>
      <c r="V39" s="115"/>
      <c r="W39" s="115"/>
      <c r="X39" s="115"/>
      <c r="Y39" s="115"/>
      <c r="Z39" s="115"/>
      <c r="AA39" s="115">
        <f>W39</f>
        <v>0</v>
      </c>
      <c r="AB39" s="115"/>
      <c r="AC39" s="95">
        <f>AA39</f>
        <v>0</v>
      </c>
      <c r="AD39" s="95">
        <f t="shared" si="38"/>
        <v>0</v>
      </c>
      <c r="AE39" s="92" t="e">
        <f xml:space="preserve"> SUM(L39, N39, R39, T39,#REF!)</f>
        <v>#REF!</v>
      </c>
      <c r="AF39" s="108"/>
      <c r="AG39" s="108"/>
      <c r="AH39" s="108"/>
      <c r="AI39" s="109"/>
      <c r="AJ39" s="109"/>
      <c r="AK39" s="138"/>
      <c r="AL39" s="139" t="s">
        <v>138</v>
      </c>
      <c r="AM39" s="98">
        <f t="shared" si="39"/>
        <v>0</v>
      </c>
      <c r="AN39" s="110"/>
      <c r="AO39" s="135"/>
      <c r="AP39" s="92">
        <f t="shared" si="40"/>
        <v>0</v>
      </c>
      <c r="AQ39" s="110"/>
      <c r="AR39" s="110"/>
      <c r="AS39" s="110"/>
      <c r="AT39" s="122"/>
      <c r="AU39" s="94">
        <f t="shared" si="41"/>
        <v>0</v>
      </c>
      <c r="AV39" s="122"/>
      <c r="AW39" s="122"/>
      <c r="AX39" s="92">
        <f>AV39</f>
        <v>0</v>
      </c>
      <c r="AY39" s="102">
        <f t="shared" si="42"/>
        <v>0</v>
      </c>
      <c r="AZ39" s="109"/>
      <c r="BA39" s="109"/>
      <c r="BB39" s="109"/>
      <c r="BC39" s="109"/>
      <c r="BD39" s="122"/>
      <c r="BE39" s="122"/>
      <c r="BF39" s="91">
        <f t="shared" si="43"/>
        <v>0</v>
      </c>
      <c r="BG39" s="122"/>
      <c r="BH39" s="122"/>
      <c r="BI39" s="122"/>
      <c r="BJ39" s="122"/>
      <c r="BK39" s="122"/>
      <c r="BL39" s="112">
        <v>22.2</v>
      </c>
      <c r="BM39" s="122"/>
      <c r="BN39" s="91">
        <f t="shared" si="10"/>
        <v>22.2</v>
      </c>
      <c r="BO39" s="122"/>
      <c r="BP39" s="91">
        <f t="shared" si="11"/>
        <v>22.2</v>
      </c>
      <c r="BQ39" s="92">
        <f t="shared" si="44"/>
        <v>0</v>
      </c>
      <c r="BR39" s="109"/>
      <c r="BS39" s="122"/>
      <c r="BT39" s="122"/>
      <c r="BU39" s="122"/>
      <c r="BV39" s="109"/>
      <c r="BW39" s="122"/>
      <c r="BX39" s="122"/>
      <c r="BY39" s="122"/>
      <c r="BZ39" s="122"/>
      <c r="CA39" s="91">
        <f t="shared" si="13"/>
        <v>0</v>
      </c>
      <c r="CB39" s="92">
        <f t="shared" si="45"/>
        <v>0</v>
      </c>
      <c r="CC39" s="110"/>
      <c r="CD39" s="110"/>
      <c r="CE39" s="92">
        <f t="shared" si="46"/>
        <v>0</v>
      </c>
      <c r="CF39" s="109"/>
      <c r="CG39" s="122"/>
      <c r="CH39" s="103"/>
      <c r="CI39" s="103"/>
      <c r="CJ39" s="103"/>
    </row>
    <row r="40" spans="1:88" s="7" customFormat="1" ht="23.1" customHeight="1" x14ac:dyDescent="0.25">
      <c r="A40" s="136"/>
      <c r="B40" s="137" t="s">
        <v>139</v>
      </c>
      <c r="C40" s="91">
        <f t="shared" si="34"/>
        <v>3.2</v>
      </c>
      <c r="D40" s="92" t="e">
        <f t="shared" si="35"/>
        <v>#REF!</v>
      </c>
      <c r="E40" s="108"/>
      <c r="F40" s="108"/>
      <c r="G40" s="108"/>
      <c r="H40" s="92">
        <f t="shared" si="36"/>
        <v>0</v>
      </c>
      <c r="I40" s="108"/>
      <c r="J40" s="108"/>
      <c r="K40" s="109"/>
      <c r="L40" s="110"/>
      <c r="M40" s="111"/>
      <c r="N40" s="112"/>
      <c r="O40" s="112"/>
      <c r="P40" s="93">
        <f t="shared" si="37"/>
        <v>0</v>
      </c>
      <c r="Q40" s="111"/>
      <c r="R40" s="111"/>
      <c r="S40" s="113"/>
      <c r="T40" s="111"/>
      <c r="U40" s="114"/>
      <c r="V40" s="115"/>
      <c r="W40" s="112">
        <v>1.6</v>
      </c>
      <c r="X40" s="115"/>
      <c r="Y40" s="115"/>
      <c r="Z40" s="115"/>
      <c r="AA40" s="115">
        <f>W40</f>
        <v>1.6</v>
      </c>
      <c r="AB40" s="115"/>
      <c r="AC40" s="95">
        <f>AA40</f>
        <v>1.6</v>
      </c>
      <c r="AD40" s="95">
        <f t="shared" si="38"/>
        <v>1.6</v>
      </c>
      <c r="AE40" s="92" t="e">
        <f xml:space="preserve"> SUM(L40, N40, R40, T40,#REF!)</f>
        <v>#REF!</v>
      </c>
      <c r="AF40" s="108"/>
      <c r="AG40" s="108"/>
      <c r="AH40" s="108"/>
      <c r="AI40" s="109"/>
      <c r="AJ40" s="109"/>
      <c r="AK40" s="138"/>
      <c r="AL40" s="139" t="s">
        <v>140</v>
      </c>
      <c r="AM40" s="98">
        <f t="shared" si="39"/>
        <v>0</v>
      </c>
      <c r="AN40" s="110"/>
      <c r="AO40" s="135"/>
      <c r="AP40" s="92">
        <f t="shared" si="40"/>
        <v>0</v>
      </c>
      <c r="AQ40" s="110"/>
      <c r="AR40" s="110"/>
      <c r="AS40" s="110"/>
      <c r="AT40" s="122"/>
      <c r="AU40" s="94">
        <f t="shared" si="41"/>
        <v>0</v>
      </c>
      <c r="AV40" s="122"/>
      <c r="AW40" s="122"/>
      <c r="AX40" s="92"/>
      <c r="AY40" s="102">
        <f t="shared" si="42"/>
        <v>0</v>
      </c>
      <c r="AZ40" s="109"/>
      <c r="BA40" s="109"/>
      <c r="BB40" s="109"/>
      <c r="BC40" s="109"/>
      <c r="BD40" s="122"/>
      <c r="BE40" s="122"/>
      <c r="BF40" s="91">
        <f t="shared" si="43"/>
        <v>0</v>
      </c>
      <c r="BG40" s="122"/>
      <c r="BH40" s="122"/>
      <c r="BI40" s="122"/>
      <c r="BJ40" s="122"/>
      <c r="BK40" s="122"/>
      <c r="BL40" s="108"/>
      <c r="BM40" s="122"/>
      <c r="BN40" s="91">
        <f t="shared" si="10"/>
        <v>0</v>
      </c>
      <c r="BO40" s="122"/>
      <c r="BP40" s="91">
        <f t="shared" si="11"/>
        <v>0</v>
      </c>
      <c r="BQ40" s="92">
        <f t="shared" si="44"/>
        <v>0</v>
      </c>
      <c r="BR40" s="109"/>
      <c r="BS40" s="122"/>
      <c r="BT40" s="122"/>
      <c r="BU40" s="122"/>
      <c r="BV40" s="109">
        <v>1.6</v>
      </c>
      <c r="BW40" s="122"/>
      <c r="BX40" s="122"/>
      <c r="BY40" s="122"/>
      <c r="BZ40" s="122"/>
      <c r="CA40" s="91">
        <f t="shared" si="13"/>
        <v>1.6</v>
      </c>
      <c r="CB40" s="92">
        <f t="shared" si="45"/>
        <v>0</v>
      </c>
      <c r="CC40" s="110"/>
      <c r="CD40" s="110"/>
      <c r="CE40" s="92">
        <f t="shared" si="46"/>
        <v>0</v>
      </c>
      <c r="CF40" s="122"/>
      <c r="CG40" s="122"/>
      <c r="CH40" s="103"/>
      <c r="CI40" s="103"/>
      <c r="CJ40" s="103"/>
    </row>
    <row r="41" spans="1:88" s="7" customFormat="1" ht="31.5" customHeight="1" x14ac:dyDescent="0.25">
      <c r="A41" s="123">
        <v>245</v>
      </c>
      <c r="B41" s="128" t="s">
        <v>141</v>
      </c>
      <c r="C41" s="91">
        <f t="shared" si="34"/>
        <v>0</v>
      </c>
      <c r="D41" s="92" t="e">
        <f t="shared" si="35"/>
        <v>#REF!</v>
      </c>
      <c r="E41" s="92">
        <f>SUM(E42)</f>
        <v>0</v>
      </c>
      <c r="F41" s="92">
        <f>SUM(F42)</f>
        <v>0</v>
      </c>
      <c r="G41" s="92">
        <f>SUM(G42)</f>
        <v>0</v>
      </c>
      <c r="H41" s="92">
        <f t="shared" si="36"/>
        <v>0</v>
      </c>
      <c r="I41" s="92">
        <f t="shared" ref="I41:O41" si="51">SUM(I42)</f>
        <v>0</v>
      </c>
      <c r="J41" s="92">
        <f t="shared" si="51"/>
        <v>0</v>
      </c>
      <c r="K41" s="92">
        <f t="shared" si="51"/>
        <v>0</v>
      </c>
      <c r="L41" s="92">
        <f t="shared" si="51"/>
        <v>0</v>
      </c>
      <c r="M41" s="92">
        <f t="shared" si="51"/>
        <v>0</v>
      </c>
      <c r="N41" s="92">
        <f t="shared" si="51"/>
        <v>0</v>
      </c>
      <c r="O41" s="92">
        <f t="shared" si="51"/>
        <v>0</v>
      </c>
      <c r="P41" s="93">
        <f t="shared" si="37"/>
        <v>0</v>
      </c>
      <c r="Q41" s="92"/>
      <c r="R41" s="91">
        <f>SUM(R42)</f>
        <v>0</v>
      </c>
      <c r="S41" s="91">
        <f>SUM(S42)</f>
        <v>0</v>
      </c>
      <c r="T41" s="91">
        <f>SUM(T42)</f>
        <v>0</v>
      </c>
      <c r="U41" s="104">
        <v>0</v>
      </c>
      <c r="V41" s="91"/>
      <c r="W41" s="91"/>
      <c r="X41" s="91"/>
      <c r="Y41" s="91"/>
      <c r="Z41" s="91"/>
      <c r="AA41" s="91"/>
      <c r="AB41" s="91"/>
      <c r="AC41" s="95">
        <f t="shared" ref="AC41:AC51" si="52">SUM(S41:AB41)</f>
        <v>0</v>
      </c>
      <c r="AD41" s="95">
        <f t="shared" si="38"/>
        <v>0</v>
      </c>
      <c r="AE41" s="92" t="e">
        <f xml:space="preserve"> SUM(L41, N41, R41, T41,#REF!)</f>
        <v>#REF!</v>
      </c>
      <c r="AF41" s="92">
        <f>SUM(AF42)</f>
        <v>0</v>
      </c>
      <c r="AG41" s="92">
        <f>SUM(AG42)</f>
        <v>0</v>
      </c>
      <c r="AH41" s="92">
        <f>SUM(AH42)</f>
        <v>0</v>
      </c>
      <c r="AI41" s="92">
        <f>SUM(AI42)</f>
        <v>0</v>
      </c>
      <c r="AJ41" s="91">
        <f>SUM(AJ42)</f>
        <v>0</v>
      </c>
      <c r="AK41" s="126">
        <v>240</v>
      </c>
      <c r="AL41" s="129" t="s">
        <v>142</v>
      </c>
      <c r="AM41" s="98">
        <f t="shared" si="39"/>
        <v>0</v>
      </c>
      <c r="AN41" s="92">
        <f>SUM(AN42)</f>
        <v>0</v>
      </c>
      <c r="AO41" s="92">
        <f>SUM(AO42)</f>
        <v>0</v>
      </c>
      <c r="AP41" s="92">
        <f t="shared" si="40"/>
        <v>0</v>
      </c>
      <c r="AQ41" s="92">
        <f>SUM(AQ42)</f>
        <v>0</v>
      </c>
      <c r="AR41" s="92">
        <f>SUM(AR42)</f>
        <v>0</v>
      </c>
      <c r="AS41" s="92">
        <f>SUM(AS42)</f>
        <v>0</v>
      </c>
      <c r="AT41" s="92">
        <f>SUM(AT42)</f>
        <v>0</v>
      </c>
      <c r="AU41" s="94">
        <f t="shared" si="41"/>
        <v>0</v>
      </c>
      <c r="AV41" s="92">
        <f>SUM(AV42)</f>
        <v>0</v>
      </c>
      <c r="AW41" s="92"/>
      <c r="AX41" s="130">
        <f>AV41+AW41</f>
        <v>0</v>
      </c>
      <c r="AY41" s="102">
        <f>SUM(AP41, AU41, AV41, AW41)</f>
        <v>0</v>
      </c>
      <c r="AZ41" s="91">
        <f t="shared" ref="AZ41:BE41" si="53">SUM(AZ42)</f>
        <v>0</v>
      </c>
      <c r="BA41" s="92">
        <f t="shared" si="53"/>
        <v>0</v>
      </c>
      <c r="BB41" s="91">
        <f t="shared" si="53"/>
        <v>0</v>
      </c>
      <c r="BC41" s="91">
        <f t="shared" si="53"/>
        <v>0</v>
      </c>
      <c r="BD41" s="91">
        <f t="shared" si="53"/>
        <v>0</v>
      </c>
      <c r="BE41" s="91">
        <f t="shared" si="53"/>
        <v>0</v>
      </c>
      <c r="BF41" s="91">
        <f t="shared" si="43"/>
        <v>0</v>
      </c>
      <c r="BG41" s="91">
        <f t="shared" ref="BG41:BM41" si="54">SUM(BG42)</f>
        <v>0</v>
      </c>
      <c r="BH41" s="91">
        <f t="shared" si="54"/>
        <v>0</v>
      </c>
      <c r="BI41" s="91">
        <f t="shared" si="54"/>
        <v>0</v>
      </c>
      <c r="BJ41" s="91">
        <f t="shared" si="54"/>
        <v>0</v>
      </c>
      <c r="BK41" s="91">
        <f t="shared" si="54"/>
        <v>0</v>
      </c>
      <c r="BL41" s="91">
        <f t="shared" si="54"/>
        <v>0</v>
      </c>
      <c r="BM41" s="91">
        <f t="shared" si="54"/>
        <v>0</v>
      </c>
      <c r="BN41" s="91">
        <f t="shared" si="10"/>
        <v>0</v>
      </c>
      <c r="BO41" s="92">
        <f>SUM(BO42)</f>
        <v>0</v>
      </c>
      <c r="BP41" s="91">
        <f t="shared" si="11"/>
        <v>0</v>
      </c>
      <c r="BQ41" s="92">
        <f t="shared" si="44"/>
        <v>0</v>
      </c>
      <c r="BR41" s="91">
        <f t="shared" ref="BR41:BW41" si="55">SUM(BR42)</f>
        <v>0</v>
      </c>
      <c r="BS41" s="91">
        <f t="shared" si="55"/>
        <v>0</v>
      </c>
      <c r="BT41" s="91">
        <f t="shared" si="55"/>
        <v>0</v>
      </c>
      <c r="BU41" s="91">
        <f t="shared" si="55"/>
        <v>0</v>
      </c>
      <c r="BV41" s="91">
        <f t="shared" si="55"/>
        <v>0</v>
      </c>
      <c r="BW41" s="91">
        <f t="shared" si="55"/>
        <v>0</v>
      </c>
      <c r="BX41" s="91"/>
      <c r="BY41" s="91">
        <f>SUM(BY42)</f>
        <v>0</v>
      </c>
      <c r="BZ41" s="91">
        <f>SUM(BZ42)</f>
        <v>0</v>
      </c>
      <c r="CA41" s="91">
        <f t="shared" si="13"/>
        <v>0</v>
      </c>
      <c r="CB41" s="92">
        <f t="shared" si="45"/>
        <v>0</v>
      </c>
      <c r="CC41" s="92">
        <f>SUM(CC42)</f>
        <v>0</v>
      </c>
      <c r="CD41" s="92">
        <f>SUM(CD42)</f>
        <v>0</v>
      </c>
      <c r="CE41" s="92">
        <f t="shared" si="46"/>
        <v>0</v>
      </c>
      <c r="CF41" s="91">
        <f>SUM(CF42)</f>
        <v>0</v>
      </c>
      <c r="CG41" s="91">
        <f>SUM(CG42)</f>
        <v>0</v>
      </c>
      <c r="CH41" s="103"/>
      <c r="CI41" s="103"/>
      <c r="CJ41" s="103"/>
    </row>
    <row r="42" spans="1:88" s="7" customFormat="1" ht="32.25" customHeight="1" x14ac:dyDescent="0.25">
      <c r="A42" s="131">
        <v>242</v>
      </c>
      <c r="B42" s="140" t="s">
        <v>142</v>
      </c>
      <c r="C42" s="91">
        <f t="shared" si="34"/>
        <v>0</v>
      </c>
      <c r="D42" s="92" t="e">
        <f t="shared" si="35"/>
        <v>#REF!</v>
      </c>
      <c r="E42" s="92">
        <f>SUM(E43:E45)</f>
        <v>0</v>
      </c>
      <c r="F42" s="92">
        <f>SUM(F43:F45)</f>
        <v>0</v>
      </c>
      <c r="G42" s="92">
        <f>SUM(G43:G45)</f>
        <v>0</v>
      </c>
      <c r="H42" s="92">
        <f t="shared" si="36"/>
        <v>0</v>
      </c>
      <c r="I42" s="92">
        <f t="shared" ref="I42:O42" si="56">SUM(I43:I45)</f>
        <v>0</v>
      </c>
      <c r="J42" s="92">
        <f t="shared" si="56"/>
        <v>0</v>
      </c>
      <c r="K42" s="92">
        <f t="shared" si="56"/>
        <v>0</v>
      </c>
      <c r="L42" s="92">
        <f t="shared" si="56"/>
        <v>0</v>
      </c>
      <c r="M42" s="92">
        <f t="shared" si="56"/>
        <v>0</v>
      </c>
      <c r="N42" s="92">
        <f t="shared" si="56"/>
        <v>0</v>
      </c>
      <c r="O42" s="92">
        <f t="shared" si="56"/>
        <v>0</v>
      </c>
      <c r="P42" s="93">
        <f t="shared" si="37"/>
        <v>0</v>
      </c>
      <c r="Q42" s="92">
        <f>SUM(Q43:Q45)</f>
        <v>0</v>
      </c>
      <c r="R42" s="91">
        <f>SUM(R44:R45)</f>
        <v>0</v>
      </c>
      <c r="S42" s="91">
        <f>SUM(S44:S45)</f>
        <v>0</v>
      </c>
      <c r="T42" s="113">
        <f>SUM(T44:T45)</f>
        <v>0</v>
      </c>
      <c r="U42" s="104">
        <v>0</v>
      </c>
      <c r="V42" s="91"/>
      <c r="W42" s="91"/>
      <c r="X42" s="91"/>
      <c r="Y42" s="91"/>
      <c r="Z42" s="91"/>
      <c r="AA42" s="91"/>
      <c r="AB42" s="91"/>
      <c r="AC42" s="95">
        <f t="shared" si="52"/>
        <v>0</v>
      </c>
      <c r="AD42" s="95">
        <f t="shared" si="38"/>
        <v>0</v>
      </c>
      <c r="AE42" s="92" t="e">
        <f xml:space="preserve"> SUM(L42, N42, R42, T42,#REF!)</f>
        <v>#REF!</v>
      </c>
      <c r="AF42" s="92">
        <f>SUM(AF43:AF45)</f>
        <v>0</v>
      </c>
      <c r="AG42" s="92">
        <f>SUM(AG43:AG45)</f>
        <v>0</v>
      </c>
      <c r="AH42" s="92">
        <f>SUM(AH43:AH45)</f>
        <v>0</v>
      </c>
      <c r="AI42" s="92">
        <f>SUM(AI43:AI45)</f>
        <v>0</v>
      </c>
      <c r="AJ42" s="115">
        <f>SUM(AJ44:AJ45)</f>
        <v>0</v>
      </c>
      <c r="AK42" s="133">
        <v>242</v>
      </c>
      <c r="AL42" s="145" t="s">
        <v>142</v>
      </c>
      <c r="AM42" s="98">
        <f t="shared" si="39"/>
        <v>0</v>
      </c>
      <c r="AN42" s="92">
        <f>SUM(AN43:AN45)</f>
        <v>0</v>
      </c>
      <c r="AO42" s="92">
        <f>SUM(AO43:AO45)</f>
        <v>0</v>
      </c>
      <c r="AP42" s="92">
        <f t="shared" si="40"/>
        <v>0</v>
      </c>
      <c r="AQ42" s="100">
        <f>SUM(AQ43:AQ45)</f>
        <v>0</v>
      </c>
      <c r="AR42" s="92"/>
      <c r="AS42" s="92"/>
      <c r="AT42" s="92">
        <f>SUM(AT43:AT45)</f>
        <v>0</v>
      </c>
      <c r="AU42" s="94">
        <f t="shared" si="41"/>
        <v>0</v>
      </c>
      <c r="AV42" s="92">
        <f>SUM(AV43:AV45)</f>
        <v>0</v>
      </c>
      <c r="AW42" s="92"/>
      <c r="AX42" s="130"/>
      <c r="AY42" s="102">
        <f t="shared" ref="AY42:AY64" si="57">SUM(AP42, AU42, AV42)</f>
        <v>0</v>
      </c>
      <c r="AZ42" s="91">
        <f>SUM(AZ44:AZ45)</f>
        <v>0</v>
      </c>
      <c r="BA42" s="92">
        <f>SUM(BA43:BA45)</f>
        <v>0</v>
      </c>
      <c r="BB42" s="91">
        <f>SUM(BB43:BB45)</f>
        <v>0</v>
      </c>
      <c r="BC42" s="91">
        <f>SUM(BC44:BC45)</f>
        <v>0</v>
      </c>
      <c r="BD42" s="91">
        <f>SUM(BD44:BD45)</f>
        <v>0</v>
      </c>
      <c r="BE42" s="91">
        <f>SUM(BE44:BE45)</f>
        <v>0</v>
      </c>
      <c r="BF42" s="91">
        <f t="shared" si="43"/>
        <v>0</v>
      </c>
      <c r="BG42" s="91">
        <f t="shared" ref="BG42:BM42" si="58">SUM(BG44:BG45)</f>
        <v>0</v>
      </c>
      <c r="BH42" s="91">
        <f t="shared" si="58"/>
        <v>0</v>
      </c>
      <c r="BI42" s="91">
        <f t="shared" si="58"/>
        <v>0</v>
      </c>
      <c r="BJ42" s="91">
        <f t="shared" ref="BJ42" si="59">SUM(BJ44:BJ45)</f>
        <v>0</v>
      </c>
      <c r="BK42" s="91">
        <f t="shared" si="58"/>
        <v>0</v>
      </c>
      <c r="BL42" s="91">
        <f t="shared" si="58"/>
        <v>0</v>
      </c>
      <c r="BM42" s="91">
        <f t="shared" si="58"/>
        <v>0</v>
      </c>
      <c r="BN42" s="91">
        <f t="shared" ref="BN42:BN65" si="60">SUM(BG42:BM42)</f>
        <v>0</v>
      </c>
      <c r="BO42" s="108">
        <f>SUM(BO44:BO45)</f>
        <v>0</v>
      </c>
      <c r="BP42" s="91">
        <f t="shared" ref="BP42:BP65" si="61">SUM(BB42+BF42+BN42)</f>
        <v>0</v>
      </c>
      <c r="BQ42" s="92">
        <f t="shared" si="44"/>
        <v>0</v>
      </c>
      <c r="BR42" s="91">
        <f>SUM(BR44:BR45)</f>
        <v>0</v>
      </c>
      <c r="BS42" s="92">
        <f>SUM(BS44:BS45)</f>
        <v>0</v>
      </c>
      <c r="BT42" s="92"/>
      <c r="BU42" s="92"/>
      <c r="BV42" s="91">
        <f>SUM(BV44:BV45)</f>
        <v>0</v>
      </c>
      <c r="BW42" s="92">
        <f>SUM(BW44:BW45)</f>
        <v>0</v>
      </c>
      <c r="BX42" s="92">
        <v>0</v>
      </c>
      <c r="BY42" s="92">
        <v>0</v>
      </c>
      <c r="BZ42" s="92">
        <v>0</v>
      </c>
      <c r="CA42" s="91">
        <f t="shared" ref="CA42:CA65" si="62">SUM(BR42:BZ42)</f>
        <v>0</v>
      </c>
      <c r="CB42" s="92">
        <f t="shared" si="45"/>
        <v>0</v>
      </c>
      <c r="CC42" s="92">
        <f>SUM(CC43:CC45)</f>
        <v>0</v>
      </c>
      <c r="CD42" s="92">
        <f>SUM(CD43:CD45)</f>
        <v>0</v>
      </c>
      <c r="CE42" s="92">
        <f t="shared" si="46"/>
        <v>0</v>
      </c>
      <c r="CF42" s="115">
        <f>SUM(CF44:CF45)</f>
        <v>0</v>
      </c>
      <c r="CG42" s="115">
        <f>SUM(CG44:CG45)</f>
        <v>0</v>
      </c>
      <c r="CH42" s="103"/>
      <c r="CI42" s="103"/>
      <c r="CJ42" s="103"/>
    </row>
    <row r="43" spans="1:88" s="7" customFormat="1" ht="23.1" customHeight="1" x14ac:dyDescent="0.25">
      <c r="A43" s="131"/>
      <c r="B43" s="147" t="s">
        <v>143</v>
      </c>
      <c r="C43" s="91">
        <f t="shared" si="34"/>
        <v>0</v>
      </c>
      <c r="D43" s="92" t="e">
        <f t="shared" si="35"/>
        <v>#REF!</v>
      </c>
      <c r="E43" s="108"/>
      <c r="F43" s="108"/>
      <c r="G43" s="108"/>
      <c r="H43" s="92">
        <f t="shared" si="36"/>
        <v>0</v>
      </c>
      <c r="I43" s="108"/>
      <c r="J43" s="108"/>
      <c r="K43" s="148"/>
      <c r="L43" s="110"/>
      <c r="M43" s="111"/>
      <c r="N43" s="112"/>
      <c r="O43" s="112"/>
      <c r="P43" s="93">
        <f t="shared" si="37"/>
        <v>0</v>
      </c>
      <c r="Q43" s="111"/>
      <c r="R43" s="111"/>
      <c r="S43" s="113"/>
      <c r="T43" s="111"/>
      <c r="U43" s="114"/>
      <c r="V43" s="115"/>
      <c r="W43" s="115"/>
      <c r="X43" s="115"/>
      <c r="Y43" s="115"/>
      <c r="Z43" s="115"/>
      <c r="AA43" s="115"/>
      <c r="AB43" s="115"/>
      <c r="AC43" s="95">
        <f t="shared" si="52"/>
        <v>0</v>
      </c>
      <c r="AD43" s="95">
        <f t="shared" si="38"/>
        <v>0</v>
      </c>
      <c r="AE43" s="92" t="e">
        <f xml:space="preserve"> SUM(L43, N43, R43, T43,#REF!)</f>
        <v>#REF!</v>
      </c>
      <c r="AF43" s="108"/>
      <c r="AG43" s="108"/>
      <c r="AH43" s="108"/>
      <c r="AI43" s="115"/>
      <c r="AJ43" s="115"/>
      <c r="AK43" s="133"/>
      <c r="AL43" s="149" t="s">
        <v>144</v>
      </c>
      <c r="AM43" s="98">
        <f t="shared" si="39"/>
        <v>0</v>
      </c>
      <c r="AN43" s="110"/>
      <c r="AO43" s="135"/>
      <c r="AP43" s="92">
        <f t="shared" si="40"/>
        <v>0</v>
      </c>
      <c r="AQ43" s="120"/>
      <c r="AR43" s="110"/>
      <c r="AS43" s="110"/>
      <c r="AT43" s="150"/>
      <c r="AU43" s="94">
        <f t="shared" si="41"/>
        <v>0</v>
      </c>
      <c r="AV43" s="150"/>
      <c r="AW43" s="150"/>
      <c r="AX43" s="130"/>
      <c r="AY43" s="102">
        <f t="shared" si="57"/>
        <v>0</v>
      </c>
      <c r="AZ43" s="115"/>
      <c r="BA43" s="108"/>
      <c r="BB43" s="115"/>
      <c r="BC43" s="115"/>
      <c r="BD43" s="108"/>
      <c r="BE43" s="108"/>
      <c r="BF43" s="91">
        <f t="shared" si="43"/>
        <v>0</v>
      </c>
      <c r="BG43" s="108"/>
      <c r="BH43" s="108"/>
      <c r="BI43" s="108"/>
      <c r="BJ43" s="108"/>
      <c r="BK43" s="108"/>
      <c r="BL43" s="108"/>
      <c r="BM43" s="108"/>
      <c r="BN43" s="91">
        <f t="shared" si="60"/>
        <v>0</v>
      </c>
      <c r="BO43" s="108"/>
      <c r="BP43" s="91">
        <f t="shared" si="61"/>
        <v>0</v>
      </c>
      <c r="BQ43" s="92">
        <f t="shared" si="44"/>
        <v>0</v>
      </c>
      <c r="BR43" s="115"/>
      <c r="BS43" s="108"/>
      <c r="BT43" s="108"/>
      <c r="BU43" s="108"/>
      <c r="BV43" s="115"/>
      <c r="BW43" s="108"/>
      <c r="BX43" s="108"/>
      <c r="BY43" s="108"/>
      <c r="BZ43" s="108"/>
      <c r="CA43" s="91">
        <f t="shared" si="62"/>
        <v>0</v>
      </c>
      <c r="CB43" s="92">
        <f t="shared" si="45"/>
        <v>0</v>
      </c>
      <c r="CC43" s="110"/>
      <c r="CD43" s="110"/>
      <c r="CE43" s="92">
        <f t="shared" si="46"/>
        <v>0</v>
      </c>
      <c r="CF43" s="115"/>
      <c r="CG43" s="109"/>
      <c r="CH43" s="103"/>
      <c r="CI43" s="103"/>
      <c r="CJ43" s="103"/>
    </row>
    <row r="44" spans="1:88" s="7" customFormat="1" ht="23.1" customHeight="1" x14ac:dyDescent="0.25">
      <c r="A44" s="136"/>
      <c r="B44" s="147" t="s">
        <v>144</v>
      </c>
      <c r="C44" s="91">
        <f t="shared" si="34"/>
        <v>0</v>
      </c>
      <c r="D44" s="92" t="e">
        <f t="shared" si="35"/>
        <v>#REF!</v>
      </c>
      <c r="E44" s="108"/>
      <c r="F44" s="108"/>
      <c r="G44" s="108"/>
      <c r="H44" s="92">
        <f t="shared" si="36"/>
        <v>0</v>
      </c>
      <c r="I44" s="108"/>
      <c r="J44" s="108"/>
      <c r="K44" s="148"/>
      <c r="L44" s="110"/>
      <c r="M44" s="111"/>
      <c r="N44" s="112"/>
      <c r="O44" s="112"/>
      <c r="P44" s="93">
        <f t="shared" si="37"/>
        <v>0</v>
      </c>
      <c r="Q44" s="111"/>
      <c r="R44" s="111"/>
      <c r="S44" s="113"/>
      <c r="T44" s="111"/>
      <c r="U44" s="155"/>
      <c r="V44" s="109"/>
      <c r="W44" s="109"/>
      <c r="X44" s="109"/>
      <c r="Y44" s="109"/>
      <c r="Z44" s="109"/>
      <c r="AA44" s="109"/>
      <c r="AB44" s="109"/>
      <c r="AC44" s="95">
        <f t="shared" si="52"/>
        <v>0</v>
      </c>
      <c r="AD44" s="95">
        <f t="shared" si="38"/>
        <v>0</v>
      </c>
      <c r="AE44" s="92" t="e">
        <f xml:space="preserve"> SUM(L44, N44, R44, T44,#REF!)</f>
        <v>#REF!</v>
      </c>
      <c r="AF44" s="108"/>
      <c r="AG44" s="108"/>
      <c r="AH44" s="108"/>
      <c r="AI44" s="109"/>
      <c r="AJ44" s="109"/>
      <c r="AK44" s="138"/>
      <c r="AL44" s="149" t="s">
        <v>140</v>
      </c>
      <c r="AM44" s="98">
        <f t="shared" si="39"/>
        <v>0</v>
      </c>
      <c r="AN44" s="110"/>
      <c r="AO44" s="135"/>
      <c r="AP44" s="92">
        <f t="shared" si="40"/>
        <v>0</v>
      </c>
      <c r="AQ44" s="120"/>
      <c r="AR44" s="110"/>
      <c r="AS44" s="110"/>
      <c r="AT44" s="150"/>
      <c r="AU44" s="94">
        <f t="shared" si="41"/>
        <v>0</v>
      </c>
      <c r="AV44" s="150"/>
      <c r="AW44" s="150"/>
      <c r="AX44" s="130"/>
      <c r="AY44" s="102">
        <f t="shared" si="57"/>
        <v>0</v>
      </c>
      <c r="AZ44" s="109"/>
      <c r="BA44" s="122"/>
      <c r="BB44" s="109"/>
      <c r="BC44" s="109"/>
      <c r="BD44" s="122"/>
      <c r="BE44" s="122"/>
      <c r="BF44" s="91">
        <f t="shared" si="43"/>
        <v>0</v>
      </c>
      <c r="BG44" s="122"/>
      <c r="BH44" s="122"/>
      <c r="BI44" s="122"/>
      <c r="BJ44" s="122"/>
      <c r="BK44" s="122"/>
      <c r="BL44" s="122"/>
      <c r="BM44" s="122"/>
      <c r="BN44" s="91">
        <f t="shared" si="60"/>
        <v>0</v>
      </c>
      <c r="BO44" s="122"/>
      <c r="BP44" s="91">
        <f t="shared" si="61"/>
        <v>0</v>
      </c>
      <c r="BQ44" s="92">
        <f t="shared" si="44"/>
        <v>0</v>
      </c>
      <c r="BR44" s="109"/>
      <c r="BS44" s="122"/>
      <c r="BT44" s="122"/>
      <c r="BU44" s="122"/>
      <c r="BV44" s="109"/>
      <c r="BW44" s="122"/>
      <c r="BX44" s="122"/>
      <c r="BY44" s="122"/>
      <c r="BZ44" s="122"/>
      <c r="CA44" s="91">
        <f t="shared" si="62"/>
        <v>0</v>
      </c>
      <c r="CB44" s="92">
        <f t="shared" si="45"/>
        <v>0</v>
      </c>
      <c r="CC44" s="110"/>
      <c r="CD44" s="110"/>
      <c r="CE44" s="92">
        <f t="shared" si="46"/>
        <v>0</v>
      </c>
      <c r="CF44" s="109"/>
      <c r="CG44" s="109"/>
      <c r="CH44" s="103"/>
      <c r="CI44" s="103"/>
      <c r="CJ44" s="103"/>
    </row>
    <row r="45" spans="1:88" s="7" customFormat="1" ht="23.1" customHeight="1" x14ac:dyDescent="0.25">
      <c r="A45" s="136"/>
      <c r="B45" s="147"/>
      <c r="C45" s="91">
        <f t="shared" si="34"/>
        <v>0</v>
      </c>
      <c r="D45" s="92" t="e">
        <f t="shared" si="35"/>
        <v>#REF!</v>
      </c>
      <c r="E45" s="108"/>
      <c r="F45" s="108"/>
      <c r="G45" s="108"/>
      <c r="H45" s="92">
        <f t="shared" si="36"/>
        <v>0</v>
      </c>
      <c r="I45" s="108"/>
      <c r="J45" s="108"/>
      <c r="K45" s="148"/>
      <c r="L45" s="110"/>
      <c r="M45" s="111"/>
      <c r="N45" s="112"/>
      <c r="O45" s="112"/>
      <c r="P45" s="93">
        <f t="shared" si="37"/>
        <v>0</v>
      </c>
      <c r="Q45" s="111"/>
      <c r="R45" s="111"/>
      <c r="S45" s="113"/>
      <c r="T45" s="111"/>
      <c r="U45" s="155"/>
      <c r="V45" s="109"/>
      <c r="W45" s="109"/>
      <c r="X45" s="109"/>
      <c r="Y45" s="109"/>
      <c r="Z45" s="109"/>
      <c r="AA45" s="109"/>
      <c r="AB45" s="109"/>
      <c r="AC45" s="95">
        <f t="shared" si="52"/>
        <v>0</v>
      </c>
      <c r="AD45" s="95">
        <f t="shared" si="38"/>
        <v>0</v>
      </c>
      <c r="AE45" s="92" t="e">
        <f xml:space="preserve"> SUM(L45, N45, R45, T45,#REF!)</f>
        <v>#REF!</v>
      </c>
      <c r="AF45" s="108"/>
      <c r="AG45" s="108"/>
      <c r="AH45" s="108"/>
      <c r="AI45" s="109"/>
      <c r="AJ45" s="109"/>
      <c r="AK45" s="138"/>
      <c r="AL45" s="149"/>
      <c r="AM45" s="98">
        <f t="shared" si="39"/>
        <v>0</v>
      </c>
      <c r="AN45" s="110"/>
      <c r="AO45" s="135"/>
      <c r="AP45" s="92">
        <f t="shared" si="40"/>
        <v>0</v>
      </c>
      <c r="AQ45" s="120"/>
      <c r="AR45" s="110"/>
      <c r="AS45" s="110"/>
      <c r="AT45" s="150"/>
      <c r="AU45" s="94">
        <f t="shared" si="41"/>
        <v>0</v>
      </c>
      <c r="AV45" s="150"/>
      <c r="AW45" s="150"/>
      <c r="AX45" s="130"/>
      <c r="AY45" s="102">
        <f t="shared" si="57"/>
        <v>0</v>
      </c>
      <c r="AZ45" s="109"/>
      <c r="BA45" s="109"/>
      <c r="BB45" s="109"/>
      <c r="BC45" s="109"/>
      <c r="BD45" s="122"/>
      <c r="BE45" s="122"/>
      <c r="BF45" s="91">
        <f t="shared" si="43"/>
        <v>0</v>
      </c>
      <c r="BG45" s="122"/>
      <c r="BH45" s="122"/>
      <c r="BI45" s="122"/>
      <c r="BJ45" s="122"/>
      <c r="BK45" s="122"/>
      <c r="BL45" s="122"/>
      <c r="BM45" s="122"/>
      <c r="BN45" s="91">
        <f t="shared" si="60"/>
        <v>0</v>
      </c>
      <c r="BO45" s="122"/>
      <c r="BP45" s="91">
        <f t="shared" si="61"/>
        <v>0</v>
      </c>
      <c r="BQ45" s="92">
        <f t="shared" si="44"/>
        <v>0</v>
      </c>
      <c r="BR45" s="109"/>
      <c r="BS45" s="122"/>
      <c r="BT45" s="122"/>
      <c r="BU45" s="122"/>
      <c r="BV45" s="109"/>
      <c r="BW45" s="122"/>
      <c r="BX45" s="122"/>
      <c r="BY45" s="122"/>
      <c r="BZ45" s="122"/>
      <c r="CA45" s="91">
        <f t="shared" si="62"/>
        <v>0</v>
      </c>
      <c r="CB45" s="92">
        <f t="shared" si="45"/>
        <v>0</v>
      </c>
      <c r="CC45" s="110"/>
      <c r="CD45" s="110"/>
      <c r="CE45" s="92">
        <f t="shared" si="46"/>
        <v>0</v>
      </c>
      <c r="CF45" s="109"/>
      <c r="CG45" s="109"/>
      <c r="CH45" s="103"/>
      <c r="CI45" s="103"/>
      <c r="CJ45" s="103"/>
    </row>
    <row r="46" spans="1:88" s="7" customFormat="1" ht="30.75" customHeight="1" x14ac:dyDescent="0.25">
      <c r="A46" s="156">
        <v>250</v>
      </c>
      <c r="B46" s="157" t="s">
        <v>145</v>
      </c>
      <c r="C46" s="91">
        <f t="shared" si="34"/>
        <v>2.4039999999999999</v>
      </c>
      <c r="D46" s="92"/>
      <c r="E46" s="92">
        <f>SUM(E47)</f>
        <v>0</v>
      </c>
      <c r="F46" s="92">
        <f>SUM(F47)</f>
        <v>0</v>
      </c>
      <c r="G46" s="92">
        <f>SUM(G47)</f>
        <v>0</v>
      </c>
      <c r="H46" s="92">
        <f t="shared" si="36"/>
        <v>0</v>
      </c>
      <c r="I46" s="92">
        <f t="shared" ref="I46:O46" si="63">SUM(I47)</f>
        <v>0</v>
      </c>
      <c r="J46" s="92">
        <f t="shared" si="63"/>
        <v>0</v>
      </c>
      <c r="K46" s="92">
        <f t="shared" si="63"/>
        <v>0</v>
      </c>
      <c r="L46" s="92">
        <f t="shared" si="63"/>
        <v>0</v>
      </c>
      <c r="M46" s="92">
        <f t="shared" si="63"/>
        <v>0</v>
      </c>
      <c r="N46" s="92">
        <f t="shared" si="63"/>
        <v>0</v>
      </c>
      <c r="O46" s="92">
        <f t="shared" si="63"/>
        <v>0</v>
      </c>
      <c r="P46" s="93">
        <f t="shared" si="37"/>
        <v>0</v>
      </c>
      <c r="Q46" s="105">
        <f>SUM(Q47)</f>
        <v>2.4039999999999999</v>
      </c>
      <c r="R46" s="104"/>
      <c r="S46" s="91"/>
      <c r="T46" s="104"/>
      <c r="U46" s="158"/>
      <c r="V46" s="159"/>
      <c r="W46" s="159"/>
      <c r="X46" s="159"/>
      <c r="Y46" s="159"/>
      <c r="Z46" s="159"/>
      <c r="AA46" s="159"/>
      <c r="AB46" s="159"/>
      <c r="AC46" s="95">
        <f t="shared" si="52"/>
        <v>0</v>
      </c>
      <c r="AD46" s="95">
        <f t="shared" si="38"/>
        <v>2.4039999999999999</v>
      </c>
      <c r="AE46" s="92"/>
      <c r="AF46" s="92">
        <f>SUM(AF47)</f>
        <v>0</v>
      </c>
      <c r="AG46" s="92">
        <f>SUM(AG47)</f>
        <v>0</v>
      </c>
      <c r="AH46" s="92">
        <f>SUM(AH47)</f>
        <v>0</v>
      </c>
      <c r="AI46" s="92">
        <f>SUM(AI47)</f>
        <v>0</v>
      </c>
      <c r="AJ46" s="159"/>
      <c r="AK46" s="160"/>
      <c r="AL46" s="161"/>
      <c r="AM46" s="98">
        <f t="shared" si="39"/>
        <v>0</v>
      </c>
      <c r="AN46" s="92">
        <f>SUM(AN47)</f>
        <v>0</v>
      </c>
      <c r="AO46" s="92">
        <f>SUM(AO47)</f>
        <v>0</v>
      </c>
      <c r="AP46" s="92">
        <f t="shared" si="40"/>
        <v>0</v>
      </c>
      <c r="AQ46" s="100">
        <f>SUM(AQ47)</f>
        <v>0</v>
      </c>
      <c r="AR46" s="92"/>
      <c r="AS46" s="92"/>
      <c r="AT46" s="92">
        <f>SUM(AT47)</f>
        <v>0</v>
      </c>
      <c r="AU46" s="94">
        <f t="shared" si="41"/>
        <v>0</v>
      </c>
      <c r="AV46" s="92">
        <f>SUM(AV47)</f>
        <v>0</v>
      </c>
      <c r="AW46" s="92"/>
      <c r="AX46" s="130"/>
      <c r="AY46" s="102">
        <f t="shared" si="57"/>
        <v>0</v>
      </c>
      <c r="AZ46" s="159"/>
      <c r="BA46" s="159"/>
      <c r="BB46" s="159">
        <f>SUM(BB47)</f>
        <v>0</v>
      </c>
      <c r="BC46" s="159"/>
      <c r="BD46" s="162"/>
      <c r="BE46" s="162"/>
      <c r="BF46" s="91">
        <f t="shared" si="43"/>
        <v>0</v>
      </c>
      <c r="BG46" s="162"/>
      <c r="BH46" s="162"/>
      <c r="BI46" s="162"/>
      <c r="BJ46" s="162"/>
      <c r="BK46" s="162"/>
      <c r="BL46" s="162"/>
      <c r="BM46" s="162"/>
      <c r="BN46" s="91">
        <f t="shared" si="60"/>
        <v>0</v>
      </c>
      <c r="BO46" s="162"/>
      <c r="BP46" s="91">
        <f t="shared" si="61"/>
        <v>0</v>
      </c>
      <c r="BQ46" s="92"/>
      <c r="BR46" s="159"/>
      <c r="BS46" s="162"/>
      <c r="BT46" s="162"/>
      <c r="BU46" s="162"/>
      <c r="BV46" s="159"/>
      <c r="BW46" s="162"/>
      <c r="BX46" s="92">
        <f>SUM(BX47)</f>
        <v>0</v>
      </c>
      <c r="BY46" s="92">
        <f>SUM(BY47)</f>
        <v>0</v>
      </c>
      <c r="BZ46" s="92">
        <f>SUM(BZ47)</f>
        <v>0</v>
      </c>
      <c r="CA46" s="91">
        <f t="shared" si="62"/>
        <v>0</v>
      </c>
      <c r="CB46" s="92"/>
      <c r="CC46" s="92">
        <f>SUM(CC47)</f>
        <v>0</v>
      </c>
      <c r="CD46" s="92">
        <f>SUM(CD47)</f>
        <v>0</v>
      </c>
      <c r="CE46" s="92">
        <f t="shared" si="46"/>
        <v>0</v>
      </c>
      <c r="CF46" s="159">
        <f>SUM(CF47)</f>
        <v>0</v>
      </c>
      <c r="CG46" s="109"/>
      <c r="CH46" s="103"/>
      <c r="CI46" s="103"/>
      <c r="CJ46" s="103"/>
    </row>
    <row r="47" spans="1:88" s="7" customFormat="1" ht="47.25" customHeight="1" x14ac:dyDescent="0.25">
      <c r="A47" s="136">
        <v>251</v>
      </c>
      <c r="B47" s="154" t="s">
        <v>146</v>
      </c>
      <c r="C47" s="91">
        <f t="shared" si="34"/>
        <v>2.4039999999999999</v>
      </c>
      <c r="D47" s="92"/>
      <c r="E47" s="108"/>
      <c r="F47" s="108"/>
      <c r="G47" s="108"/>
      <c r="H47" s="92">
        <f t="shared" si="36"/>
        <v>0</v>
      </c>
      <c r="I47" s="108"/>
      <c r="J47" s="108"/>
      <c r="K47" s="148"/>
      <c r="L47" s="110"/>
      <c r="M47" s="111"/>
      <c r="N47" s="112"/>
      <c r="O47" s="112"/>
      <c r="P47" s="93">
        <f t="shared" si="37"/>
        <v>0</v>
      </c>
      <c r="Q47" s="111">
        <v>2.4039999999999999</v>
      </c>
      <c r="R47" s="111"/>
      <c r="S47" s="113"/>
      <c r="T47" s="111"/>
      <c r="U47" s="155"/>
      <c r="V47" s="109"/>
      <c r="W47" s="109"/>
      <c r="X47" s="109"/>
      <c r="Y47" s="109"/>
      <c r="Z47" s="109"/>
      <c r="AA47" s="109"/>
      <c r="AB47" s="109"/>
      <c r="AC47" s="95">
        <f t="shared" si="52"/>
        <v>0</v>
      </c>
      <c r="AD47" s="95">
        <f t="shared" si="38"/>
        <v>2.4039999999999999</v>
      </c>
      <c r="AE47" s="92"/>
      <c r="AF47" s="108"/>
      <c r="AG47" s="108"/>
      <c r="AH47" s="108"/>
      <c r="AI47" s="109"/>
      <c r="AJ47" s="109"/>
      <c r="AK47" s="138"/>
      <c r="AL47" s="149"/>
      <c r="AM47" s="98">
        <f t="shared" si="39"/>
        <v>0</v>
      </c>
      <c r="AN47" s="110"/>
      <c r="AO47" s="135"/>
      <c r="AP47" s="92">
        <f t="shared" si="40"/>
        <v>0</v>
      </c>
      <c r="AQ47" s="120"/>
      <c r="AR47" s="110"/>
      <c r="AS47" s="110"/>
      <c r="AT47" s="150"/>
      <c r="AU47" s="94">
        <f t="shared" si="41"/>
        <v>0</v>
      </c>
      <c r="AV47" s="150"/>
      <c r="AW47" s="150"/>
      <c r="AX47" s="130"/>
      <c r="AY47" s="102">
        <f t="shared" si="57"/>
        <v>0</v>
      </c>
      <c r="AZ47" s="109"/>
      <c r="BA47" s="109"/>
      <c r="BB47" s="109"/>
      <c r="BC47" s="109"/>
      <c r="BD47" s="122"/>
      <c r="BE47" s="122"/>
      <c r="BF47" s="91">
        <f t="shared" si="43"/>
        <v>0</v>
      </c>
      <c r="BG47" s="122"/>
      <c r="BH47" s="122"/>
      <c r="BI47" s="122"/>
      <c r="BJ47" s="122"/>
      <c r="BK47" s="122"/>
      <c r="BL47" s="122"/>
      <c r="BM47" s="122"/>
      <c r="BN47" s="91">
        <f t="shared" si="60"/>
        <v>0</v>
      </c>
      <c r="BO47" s="122"/>
      <c r="BP47" s="91">
        <f t="shared" si="61"/>
        <v>0</v>
      </c>
      <c r="BQ47" s="92"/>
      <c r="BR47" s="109"/>
      <c r="BS47" s="122"/>
      <c r="BT47" s="122"/>
      <c r="BU47" s="122"/>
      <c r="BV47" s="109"/>
      <c r="BW47" s="122"/>
      <c r="BX47" s="108"/>
      <c r="BY47" s="108"/>
      <c r="BZ47" s="108"/>
      <c r="CA47" s="91">
        <f t="shared" si="62"/>
        <v>0</v>
      </c>
      <c r="CB47" s="92"/>
      <c r="CC47" s="110"/>
      <c r="CD47" s="110"/>
      <c r="CE47" s="92">
        <f t="shared" si="46"/>
        <v>0</v>
      </c>
      <c r="CF47" s="109"/>
      <c r="CG47" s="109"/>
      <c r="CH47" s="103"/>
      <c r="CI47" s="103"/>
      <c r="CJ47" s="103"/>
    </row>
    <row r="48" spans="1:88" s="7" customFormat="1" ht="23.1" customHeight="1" x14ac:dyDescent="0.25">
      <c r="A48" s="123">
        <v>260</v>
      </c>
      <c r="B48" s="128" t="s">
        <v>147</v>
      </c>
      <c r="C48" s="91">
        <f>C51</f>
        <v>36</v>
      </c>
      <c r="D48" s="92" t="e">
        <f t="shared" ref="D48:D54" si="64">SUM(AE48, AJ48, BQ48, CB48, CG48)</f>
        <v>#REF!</v>
      </c>
      <c r="E48" s="92">
        <f>SUM(E49, E51)</f>
        <v>0</v>
      </c>
      <c r="F48" s="92">
        <f>SUM(F49, F51)</f>
        <v>0</v>
      </c>
      <c r="G48" s="92">
        <f>SUM(G49, G51)</f>
        <v>0</v>
      </c>
      <c r="H48" s="92">
        <f t="shared" si="36"/>
        <v>0</v>
      </c>
      <c r="I48" s="92">
        <f t="shared" ref="I48:O48" si="65">SUM(I49, I51)</f>
        <v>0</v>
      </c>
      <c r="J48" s="92">
        <f t="shared" si="65"/>
        <v>0</v>
      </c>
      <c r="K48" s="92">
        <f t="shared" si="65"/>
        <v>0</v>
      </c>
      <c r="L48" s="92">
        <f t="shared" si="65"/>
        <v>0</v>
      </c>
      <c r="M48" s="92">
        <f t="shared" si="65"/>
        <v>0</v>
      </c>
      <c r="N48" s="92">
        <f t="shared" si="65"/>
        <v>0</v>
      </c>
      <c r="O48" s="92">
        <f t="shared" si="65"/>
        <v>0</v>
      </c>
      <c r="P48" s="93">
        <f t="shared" si="37"/>
        <v>0</v>
      </c>
      <c r="Q48" s="92">
        <f>SUM(Q49+Q51)</f>
        <v>0</v>
      </c>
      <c r="R48" s="91">
        <f>SUM(R49, R51)</f>
        <v>0</v>
      </c>
      <c r="S48" s="91">
        <f>SUM(S49, S51)</f>
        <v>0</v>
      </c>
      <c r="T48" s="91">
        <f>SUM(T49, T51)</f>
        <v>0</v>
      </c>
      <c r="U48" s="104">
        <v>0</v>
      </c>
      <c r="V48" s="91"/>
      <c r="W48" s="91"/>
      <c r="X48" s="91"/>
      <c r="Y48" s="91"/>
      <c r="Z48" s="91"/>
      <c r="AA48" s="91"/>
      <c r="AB48" s="91"/>
      <c r="AC48" s="95">
        <f t="shared" si="52"/>
        <v>0</v>
      </c>
      <c r="AD48" s="95">
        <f t="shared" si="38"/>
        <v>0</v>
      </c>
      <c r="AE48" s="92" t="e">
        <f xml:space="preserve"> SUM(L48, N48, R48, T48,#REF!)</f>
        <v>#REF!</v>
      </c>
      <c r="AF48" s="92">
        <f>SUM(AF49, AF51)</f>
        <v>0</v>
      </c>
      <c r="AG48" s="92">
        <f>SUM(AG49, AG51)</f>
        <v>0</v>
      </c>
      <c r="AH48" s="92">
        <f>SUM(AH49, AH51)</f>
        <v>0</v>
      </c>
      <c r="AI48" s="92">
        <f>SUM(AI49, AI51)</f>
        <v>0</v>
      </c>
      <c r="AJ48" s="91">
        <f>SUM(AJ49, AJ51)</f>
        <v>0</v>
      </c>
      <c r="AK48" s="126">
        <v>260</v>
      </c>
      <c r="AL48" s="129" t="s">
        <v>147</v>
      </c>
      <c r="AM48" s="98">
        <f t="shared" si="39"/>
        <v>0</v>
      </c>
      <c r="AN48" s="92">
        <f>SUM(AN49)</f>
        <v>0</v>
      </c>
      <c r="AO48" s="92">
        <f>SUM(AO49)</f>
        <v>0</v>
      </c>
      <c r="AP48" s="92">
        <f t="shared" si="40"/>
        <v>0</v>
      </c>
      <c r="AQ48" s="100">
        <f>SUM(AQ49)</f>
        <v>0</v>
      </c>
      <c r="AR48" s="92"/>
      <c r="AS48" s="92"/>
      <c r="AT48" s="92">
        <f>SUM(AT49)</f>
        <v>0</v>
      </c>
      <c r="AU48" s="94">
        <f t="shared" si="41"/>
        <v>0</v>
      </c>
      <c r="AV48" s="92">
        <f>SUM(AV49)</f>
        <v>0</v>
      </c>
      <c r="AW48" s="92"/>
      <c r="AX48" s="130"/>
      <c r="AY48" s="102">
        <f t="shared" si="57"/>
        <v>0</v>
      </c>
      <c r="AZ48" s="91">
        <f>SUM(AZ49, AZ51)</f>
        <v>0</v>
      </c>
      <c r="BA48" s="91"/>
      <c r="BB48" s="91">
        <f>SUM(BB49+BB51)</f>
        <v>0</v>
      </c>
      <c r="BC48" s="91">
        <f>SUM(BC49, BC51)</f>
        <v>0</v>
      </c>
      <c r="BD48" s="91">
        <f>SUM(BD49, BD51)</f>
        <v>0</v>
      </c>
      <c r="BE48" s="91">
        <f>SUM(BE49, BE51)</f>
        <v>0</v>
      </c>
      <c r="BF48" s="91">
        <f t="shared" si="43"/>
        <v>0</v>
      </c>
      <c r="BG48" s="91">
        <f t="shared" ref="BG48:BM48" si="66">SUM(BG49, BG51)</f>
        <v>0</v>
      </c>
      <c r="BH48" s="91">
        <f t="shared" si="66"/>
        <v>0</v>
      </c>
      <c r="BI48" s="91">
        <f t="shared" si="66"/>
        <v>0</v>
      </c>
      <c r="BJ48" s="91">
        <f t="shared" ref="BJ48" si="67">SUM(BJ49, BJ51)</f>
        <v>0</v>
      </c>
      <c r="BK48" s="91">
        <f t="shared" si="66"/>
        <v>0</v>
      </c>
      <c r="BL48" s="91">
        <f t="shared" si="66"/>
        <v>0</v>
      </c>
      <c r="BM48" s="91">
        <f t="shared" si="66"/>
        <v>0</v>
      </c>
      <c r="BN48" s="91">
        <f t="shared" si="60"/>
        <v>0</v>
      </c>
      <c r="BO48" s="92">
        <f>SUM(BO49, BO51)</f>
        <v>0</v>
      </c>
      <c r="BP48" s="91">
        <f t="shared" si="61"/>
        <v>0</v>
      </c>
      <c r="BQ48" s="92">
        <f t="shared" ref="BQ48:BQ54" si="68">SUM(AZ48, BD48, BO48)</f>
        <v>0</v>
      </c>
      <c r="BR48" s="91">
        <f t="shared" ref="BR48:BZ48" si="69">SUM(BR49, BR51)</f>
        <v>0</v>
      </c>
      <c r="BS48" s="91">
        <f t="shared" si="69"/>
        <v>0</v>
      </c>
      <c r="BT48" s="91">
        <f t="shared" si="69"/>
        <v>0</v>
      </c>
      <c r="BU48" s="91">
        <f t="shared" si="69"/>
        <v>0</v>
      </c>
      <c r="BV48" s="91">
        <f t="shared" si="69"/>
        <v>0</v>
      </c>
      <c r="BW48" s="91">
        <f t="shared" si="69"/>
        <v>0</v>
      </c>
      <c r="BX48" s="91">
        <f t="shared" si="69"/>
        <v>0</v>
      </c>
      <c r="BY48" s="91">
        <f t="shared" si="69"/>
        <v>0</v>
      </c>
      <c r="BZ48" s="91">
        <f t="shared" si="69"/>
        <v>0</v>
      </c>
      <c r="CA48" s="91">
        <f t="shared" si="62"/>
        <v>0</v>
      </c>
      <c r="CB48" s="92">
        <f t="shared" ref="CB48:CB54" si="70">SUM(BS48, BW48)</f>
        <v>0</v>
      </c>
      <c r="CC48" s="92">
        <f>SUM(CC49+CC51)</f>
        <v>0</v>
      </c>
      <c r="CD48" s="92">
        <f>SUM(CD49+CD51)</f>
        <v>0</v>
      </c>
      <c r="CE48" s="92">
        <f t="shared" si="46"/>
        <v>0</v>
      </c>
      <c r="CF48" s="91">
        <f>SUM(CF49, CF51)</f>
        <v>36</v>
      </c>
      <c r="CG48" s="91">
        <f>SUM(CG49, CG51)</f>
        <v>0</v>
      </c>
      <c r="CH48" s="103"/>
      <c r="CI48" s="103"/>
      <c r="CJ48" s="103"/>
    </row>
    <row r="49" spans="1:88" s="7" customFormat="1" ht="30.75" customHeight="1" x14ac:dyDescent="0.25">
      <c r="A49" s="131">
        <v>262</v>
      </c>
      <c r="B49" s="140" t="s">
        <v>148</v>
      </c>
      <c r="C49" s="91">
        <f>SUM(AD49+AM49+AY49+BP49+CA49+CE49)</f>
        <v>0</v>
      </c>
      <c r="D49" s="92" t="e">
        <f t="shared" si="64"/>
        <v>#REF!</v>
      </c>
      <c r="E49" s="108">
        <f>SUM(E50)</f>
        <v>0</v>
      </c>
      <c r="F49" s="108"/>
      <c r="G49" s="108"/>
      <c r="H49" s="92">
        <f t="shared" si="36"/>
        <v>0</v>
      </c>
      <c r="I49" s="92">
        <f t="shared" ref="I49:O49" si="71">SUM(I50)</f>
        <v>0</v>
      </c>
      <c r="J49" s="92">
        <f t="shared" si="71"/>
        <v>0</v>
      </c>
      <c r="K49" s="92">
        <f t="shared" si="71"/>
        <v>0</v>
      </c>
      <c r="L49" s="92">
        <f t="shared" si="71"/>
        <v>0</v>
      </c>
      <c r="M49" s="92">
        <f t="shared" si="71"/>
        <v>0</v>
      </c>
      <c r="N49" s="92">
        <f t="shared" si="71"/>
        <v>0</v>
      </c>
      <c r="O49" s="92">
        <f t="shared" si="71"/>
        <v>0</v>
      </c>
      <c r="P49" s="93">
        <f t="shared" si="37"/>
        <v>0</v>
      </c>
      <c r="Q49" s="92">
        <f>SUM(Q50)</f>
        <v>0</v>
      </c>
      <c r="R49" s="91">
        <f>SUM(R50)</f>
        <v>0</v>
      </c>
      <c r="S49" s="91">
        <f>SUM(S50)</f>
        <v>0</v>
      </c>
      <c r="T49" s="113">
        <f>SUM(T50)</f>
        <v>0</v>
      </c>
      <c r="U49" s="104">
        <v>0</v>
      </c>
      <c r="V49" s="91"/>
      <c r="W49" s="91"/>
      <c r="X49" s="91"/>
      <c r="Y49" s="91"/>
      <c r="Z49" s="91"/>
      <c r="AA49" s="91"/>
      <c r="AB49" s="91"/>
      <c r="AC49" s="95">
        <f t="shared" si="52"/>
        <v>0</v>
      </c>
      <c r="AD49" s="95">
        <f t="shared" si="38"/>
        <v>0</v>
      </c>
      <c r="AE49" s="92" t="e">
        <f xml:space="preserve"> SUM(L49, N49, R49, T49,#REF!)</f>
        <v>#REF!</v>
      </c>
      <c r="AF49" s="92">
        <f>SUM(AF50)</f>
        <v>0</v>
      </c>
      <c r="AG49" s="92">
        <f>SUM(AG50)</f>
        <v>0</v>
      </c>
      <c r="AH49" s="92">
        <f>SUM(AH50)</f>
        <v>0</v>
      </c>
      <c r="AI49" s="92">
        <f>SUM(AI50)</f>
        <v>0</v>
      </c>
      <c r="AJ49" s="115">
        <f>SUM(AJ50)</f>
        <v>0</v>
      </c>
      <c r="AK49" s="133">
        <v>262</v>
      </c>
      <c r="AL49" s="145" t="s">
        <v>148</v>
      </c>
      <c r="AM49" s="98">
        <f t="shared" si="39"/>
        <v>0</v>
      </c>
      <c r="AN49" s="92">
        <f>SUM(AN50:AN51)</f>
        <v>0</v>
      </c>
      <c r="AO49" s="92">
        <f>SUM(AO50:AO51)</f>
        <v>0</v>
      </c>
      <c r="AP49" s="92">
        <f t="shared" si="40"/>
        <v>0</v>
      </c>
      <c r="AQ49" s="100">
        <f>SUM(AQ50:AQ51)</f>
        <v>0</v>
      </c>
      <c r="AR49" s="92"/>
      <c r="AS49" s="92"/>
      <c r="AT49" s="92">
        <f>SUM(AT50:AT51)</f>
        <v>0</v>
      </c>
      <c r="AU49" s="94">
        <f t="shared" si="41"/>
        <v>0</v>
      </c>
      <c r="AV49" s="92">
        <f>SUM(AV50:AV51)</f>
        <v>0</v>
      </c>
      <c r="AW49" s="92"/>
      <c r="AX49" s="130"/>
      <c r="AY49" s="102">
        <f t="shared" si="57"/>
        <v>0</v>
      </c>
      <c r="AZ49" s="91">
        <f>SUM(AZ50)</f>
        <v>0</v>
      </c>
      <c r="BA49" s="91"/>
      <c r="BB49" s="91">
        <f>SUM(BB50)</f>
        <v>0</v>
      </c>
      <c r="BC49" s="91">
        <f>SUM(BC50)</f>
        <v>0</v>
      </c>
      <c r="BD49" s="91">
        <f>SUM(BD50)</f>
        <v>0</v>
      </c>
      <c r="BE49" s="91">
        <f>SUM(BE50)</f>
        <v>0</v>
      </c>
      <c r="BF49" s="91">
        <f t="shared" si="43"/>
        <v>0</v>
      </c>
      <c r="BG49" s="91">
        <f t="shared" ref="BG49:BM49" si="72">SUM(BG50)</f>
        <v>0</v>
      </c>
      <c r="BH49" s="91">
        <f t="shared" si="72"/>
        <v>0</v>
      </c>
      <c r="BI49" s="91">
        <f t="shared" si="72"/>
        <v>0</v>
      </c>
      <c r="BJ49" s="91">
        <f t="shared" si="72"/>
        <v>0</v>
      </c>
      <c r="BK49" s="91">
        <f t="shared" si="72"/>
        <v>0</v>
      </c>
      <c r="BL49" s="91">
        <f t="shared" si="72"/>
        <v>0</v>
      </c>
      <c r="BM49" s="91">
        <f t="shared" si="72"/>
        <v>0</v>
      </c>
      <c r="BN49" s="91">
        <f t="shared" si="60"/>
        <v>0</v>
      </c>
      <c r="BO49" s="108">
        <f>SUM(BO50)</f>
        <v>0</v>
      </c>
      <c r="BP49" s="91">
        <f t="shared" si="61"/>
        <v>0</v>
      </c>
      <c r="BQ49" s="92">
        <f t="shared" si="68"/>
        <v>0</v>
      </c>
      <c r="BR49" s="91">
        <f t="shared" ref="BR49:BZ49" si="73">SUM(BR50)</f>
        <v>0</v>
      </c>
      <c r="BS49" s="91">
        <f t="shared" si="73"/>
        <v>0</v>
      </c>
      <c r="BT49" s="91">
        <f t="shared" si="73"/>
        <v>0</v>
      </c>
      <c r="BU49" s="91">
        <f t="shared" si="73"/>
        <v>0</v>
      </c>
      <c r="BV49" s="91">
        <f t="shared" si="73"/>
        <v>0</v>
      </c>
      <c r="BW49" s="91">
        <f t="shared" si="73"/>
        <v>0</v>
      </c>
      <c r="BX49" s="91">
        <f t="shared" si="73"/>
        <v>0</v>
      </c>
      <c r="BY49" s="91">
        <f t="shared" si="73"/>
        <v>0</v>
      </c>
      <c r="BZ49" s="91">
        <f t="shared" si="73"/>
        <v>0</v>
      </c>
      <c r="CA49" s="91">
        <f t="shared" si="62"/>
        <v>0</v>
      </c>
      <c r="CB49" s="92">
        <f t="shared" si="70"/>
        <v>0</v>
      </c>
      <c r="CC49" s="92">
        <f>SUM(CC50)</f>
        <v>0</v>
      </c>
      <c r="CD49" s="92">
        <f>SUM(CD50)</f>
        <v>0</v>
      </c>
      <c r="CE49" s="92">
        <f t="shared" si="46"/>
        <v>0</v>
      </c>
      <c r="CF49" s="115">
        <f>SUM(CF50)</f>
        <v>0</v>
      </c>
      <c r="CG49" s="115">
        <f>SUM(CG50)</f>
        <v>0</v>
      </c>
      <c r="CH49" s="103"/>
      <c r="CI49" s="103"/>
      <c r="CJ49" s="103"/>
    </row>
    <row r="50" spans="1:88" s="7" customFormat="1" ht="23.1" customHeight="1" x14ac:dyDescent="0.25">
      <c r="A50" s="136"/>
      <c r="B50" s="147" t="s">
        <v>149</v>
      </c>
      <c r="C50" s="91">
        <f>SUM(AD50+AM50+AY50+BP50+CA50+CE50)</f>
        <v>0</v>
      </c>
      <c r="D50" s="92" t="e">
        <f t="shared" si="64"/>
        <v>#REF!</v>
      </c>
      <c r="E50" s="108"/>
      <c r="F50" s="108"/>
      <c r="G50" s="108"/>
      <c r="H50" s="92">
        <f t="shared" si="36"/>
        <v>0</v>
      </c>
      <c r="I50" s="108"/>
      <c r="J50" s="108"/>
      <c r="K50" s="148"/>
      <c r="L50" s="110"/>
      <c r="M50" s="111"/>
      <c r="N50" s="112"/>
      <c r="O50" s="112"/>
      <c r="P50" s="93">
        <f t="shared" si="37"/>
        <v>0</v>
      </c>
      <c r="Q50" s="111"/>
      <c r="R50" s="111"/>
      <c r="S50" s="113"/>
      <c r="T50" s="111"/>
      <c r="U50" s="114"/>
      <c r="V50" s="115"/>
      <c r="W50" s="115"/>
      <c r="X50" s="115"/>
      <c r="Y50" s="115"/>
      <c r="Z50" s="115"/>
      <c r="AA50" s="115"/>
      <c r="AB50" s="115"/>
      <c r="AC50" s="95">
        <f t="shared" si="52"/>
        <v>0</v>
      </c>
      <c r="AD50" s="95">
        <f t="shared" si="38"/>
        <v>0</v>
      </c>
      <c r="AE50" s="92" t="e">
        <f xml:space="preserve"> SUM(L50, N50, R50, T50,#REF!)</f>
        <v>#REF!</v>
      </c>
      <c r="AF50" s="108"/>
      <c r="AG50" s="108"/>
      <c r="AH50" s="108"/>
      <c r="AI50" s="115"/>
      <c r="AJ50" s="115"/>
      <c r="AK50" s="138"/>
      <c r="AL50" s="149" t="s">
        <v>149</v>
      </c>
      <c r="AM50" s="98">
        <f t="shared" si="39"/>
        <v>0</v>
      </c>
      <c r="AN50" s="110"/>
      <c r="AO50" s="135"/>
      <c r="AP50" s="92">
        <f t="shared" si="40"/>
        <v>0</v>
      </c>
      <c r="AQ50" s="120"/>
      <c r="AR50" s="110"/>
      <c r="AS50" s="110"/>
      <c r="AT50" s="150"/>
      <c r="AU50" s="94">
        <f t="shared" si="41"/>
        <v>0</v>
      </c>
      <c r="AV50" s="150"/>
      <c r="AW50" s="150"/>
      <c r="AX50" s="130"/>
      <c r="AY50" s="102">
        <f t="shared" si="57"/>
        <v>0</v>
      </c>
      <c r="AZ50" s="115"/>
      <c r="BA50" s="115"/>
      <c r="BB50" s="115"/>
      <c r="BC50" s="115"/>
      <c r="BD50" s="108"/>
      <c r="BE50" s="108"/>
      <c r="BF50" s="91">
        <f t="shared" si="43"/>
        <v>0</v>
      </c>
      <c r="BG50" s="108"/>
      <c r="BH50" s="108"/>
      <c r="BI50" s="108"/>
      <c r="BJ50" s="108"/>
      <c r="BK50" s="108"/>
      <c r="BL50" s="108"/>
      <c r="BM50" s="108"/>
      <c r="BN50" s="91">
        <f t="shared" si="60"/>
        <v>0</v>
      </c>
      <c r="BO50" s="108"/>
      <c r="BP50" s="91">
        <f t="shared" si="61"/>
        <v>0</v>
      </c>
      <c r="BQ50" s="92">
        <f t="shared" si="68"/>
        <v>0</v>
      </c>
      <c r="BR50" s="115"/>
      <c r="BS50" s="108"/>
      <c r="BT50" s="108"/>
      <c r="BU50" s="108"/>
      <c r="BV50" s="115"/>
      <c r="BW50" s="108"/>
      <c r="BX50" s="108"/>
      <c r="BY50" s="108"/>
      <c r="BZ50" s="108"/>
      <c r="CA50" s="91">
        <f t="shared" si="62"/>
        <v>0</v>
      </c>
      <c r="CB50" s="92">
        <f t="shared" si="70"/>
        <v>0</v>
      </c>
      <c r="CC50" s="110"/>
      <c r="CD50" s="110"/>
      <c r="CE50" s="92">
        <f t="shared" si="46"/>
        <v>0</v>
      </c>
      <c r="CF50" s="115"/>
      <c r="CG50" s="109"/>
      <c r="CH50" s="103"/>
      <c r="CI50" s="103"/>
      <c r="CJ50" s="103"/>
    </row>
    <row r="51" spans="1:88" s="7" customFormat="1" ht="23.1" customHeight="1" x14ac:dyDescent="0.25">
      <c r="A51" s="131">
        <v>263</v>
      </c>
      <c r="B51" s="140" t="s">
        <v>150</v>
      </c>
      <c r="C51" s="91">
        <f>CF48</f>
        <v>36</v>
      </c>
      <c r="D51" s="92" t="e">
        <f t="shared" si="64"/>
        <v>#REF!</v>
      </c>
      <c r="E51" s="108"/>
      <c r="F51" s="108"/>
      <c r="G51" s="108"/>
      <c r="H51" s="92">
        <f t="shared" si="36"/>
        <v>0</v>
      </c>
      <c r="I51" s="108"/>
      <c r="J51" s="108"/>
      <c r="K51" s="144"/>
      <c r="L51" s="110"/>
      <c r="M51" s="111"/>
      <c r="N51" s="112"/>
      <c r="O51" s="112"/>
      <c r="P51" s="93">
        <f t="shared" si="37"/>
        <v>0</v>
      </c>
      <c r="Q51" s="111"/>
      <c r="R51" s="111"/>
      <c r="S51" s="113"/>
      <c r="T51" s="111"/>
      <c r="U51" s="114"/>
      <c r="V51" s="115"/>
      <c r="W51" s="115"/>
      <c r="X51" s="115"/>
      <c r="Y51" s="115"/>
      <c r="Z51" s="115"/>
      <c r="AA51" s="115"/>
      <c r="AB51" s="115"/>
      <c r="AC51" s="95">
        <f t="shared" si="52"/>
        <v>0</v>
      </c>
      <c r="AD51" s="95">
        <f t="shared" si="38"/>
        <v>0</v>
      </c>
      <c r="AE51" s="92" t="e">
        <f xml:space="preserve"> SUM(L51, N51, R51, T51,#REF!)</f>
        <v>#REF!</v>
      </c>
      <c r="AF51" s="108"/>
      <c r="AG51" s="108"/>
      <c r="AH51" s="108"/>
      <c r="AI51" s="115"/>
      <c r="AJ51" s="115"/>
      <c r="AK51" s="133">
        <v>263</v>
      </c>
      <c r="AL51" s="145" t="s">
        <v>150</v>
      </c>
      <c r="AM51" s="98">
        <f t="shared" si="39"/>
        <v>0</v>
      </c>
      <c r="AN51" s="110"/>
      <c r="AO51" s="135"/>
      <c r="AP51" s="92">
        <f t="shared" si="40"/>
        <v>0</v>
      </c>
      <c r="AQ51" s="120"/>
      <c r="AR51" s="110"/>
      <c r="AS51" s="110"/>
      <c r="AT51" s="146"/>
      <c r="AU51" s="94">
        <f t="shared" si="41"/>
        <v>0</v>
      </c>
      <c r="AV51" s="146"/>
      <c r="AW51" s="146"/>
      <c r="AX51" s="130"/>
      <c r="AY51" s="102">
        <f t="shared" si="57"/>
        <v>0</v>
      </c>
      <c r="AZ51" s="115"/>
      <c r="BA51" s="115"/>
      <c r="BB51" s="115"/>
      <c r="BC51" s="115"/>
      <c r="BD51" s="108"/>
      <c r="BE51" s="108"/>
      <c r="BF51" s="91">
        <f t="shared" si="43"/>
        <v>0</v>
      </c>
      <c r="BG51" s="108"/>
      <c r="BH51" s="108"/>
      <c r="BI51" s="108"/>
      <c r="BJ51" s="108"/>
      <c r="BK51" s="108"/>
      <c r="BL51" s="108"/>
      <c r="BM51" s="108"/>
      <c r="BN51" s="91">
        <f t="shared" si="60"/>
        <v>0</v>
      </c>
      <c r="BO51" s="108"/>
      <c r="BP51" s="91">
        <f t="shared" si="61"/>
        <v>0</v>
      </c>
      <c r="BQ51" s="92">
        <f t="shared" si="68"/>
        <v>0</v>
      </c>
      <c r="BR51" s="115"/>
      <c r="BS51" s="108"/>
      <c r="BT51" s="108"/>
      <c r="BU51" s="108"/>
      <c r="BV51" s="115"/>
      <c r="BW51" s="108"/>
      <c r="BX51" s="108"/>
      <c r="BY51" s="108"/>
      <c r="BZ51" s="108"/>
      <c r="CA51" s="91">
        <f t="shared" si="62"/>
        <v>0</v>
      </c>
      <c r="CB51" s="92">
        <f t="shared" si="70"/>
        <v>0</v>
      </c>
      <c r="CC51" s="110"/>
      <c r="CD51" s="110"/>
      <c r="CE51" s="92">
        <f t="shared" si="46"/>
        <v>0</v>
      </c>
      <c r="CF51" s="115">
        <v>36</v>
      </c>
      <c r="CG51" s="109"/>
      <c r="CH51" s="103"/>
      <c r="CI51" s="103"/>
      <c r="CJ51" s="103"/>
    </row>
    <row r="52" spans="1:88" s="7" customFormat="1" ht="23.1" customHeight="1" x14ac:dyDescent="0.25">
      <c r="A52" s="123">
        <v>290</v>
      </c>
      <c r="B52" s="124" t="s">
        <v>151</v>
      </c>
      <c r="C52" s="91">
        <f>SUM(AD52+AM52+AY52+BP52+CA52+CE52)</f>
        <v>4.0140000000000002</v>
      </c>
      <c r="D52" s="92" t="e">
        <f t="shared" si="64"/>
        <v>#REF!</v>
      </c>
      <c r="E52" s="92">
        <f>SUM(E53:E56)</f>
        <v>0</v>
      </c>
      <c r="F52" s="92">
        <f>SUM(F53:F56)</f>
        <v>0</v>
      </c>
      <c r="G52" s="92">
        <f>SUM(G53:G56)</f>
        <v>0</v>
      </c>
      <c r="H52" s="92">
        <f t="shared" si="36"/>
        <v>0</v>
      </c>
      <c r="I52" s="92">
        <f t="shared" ref="I52:O52" si="74">SUM(I53:I56)</f>
        <v>0</v>
      </c>
      <c r="J52" s="92">
        <f t="shared" si="74"/>
        <v>0</v>
      </c>
      <c r="K52" s="92">
        <f t="shared" si="74"/>
        <v>0</v>
      </c>
      <c r="L52" s="92">
        <f t="shared" si="74"/>
        <v>0</v>
      </c>
      <c r="M52" s="92">
        <f t="shared" si="74"/>
        <v>0</v>
      </c>
      <c r="N52" s="92">
        <f t="shared" si="74"/>
        <v>0</v>
      </c>
      <c r="O52" s="92">
        <f t="shared" si="74"/>
        <v>0</v>
      </c>
      <c r="P52" s="93">
        <f t="shared" si="37"/>
        <v>0</v>
      </c>
      <c r="Q52" s="92">
        <f>SUM(Q53:Q56)</f>
        <v>0</v>
      </c>
      <c r="R52" s="92" t="e">
        <f>SUM(R53:R56)</f>
        <v>#REF!</v>
      </c>
      <c r="S52" s="91">
        <f>SUM(S53:S56)</f>
        <v>0</v>
      </c>
      <c r="T52" s="92">
        <f>SUM(T53:T56)</f>
        <v>0</v>
      </c>
      <c r="U52" s="104">
        <f>SUM(U53:AB56)</f>
        <v>9.0259999999999998</v>
      </c>
      <c r="V52" s="91"/>
      <c r="W52" s="91"/>
      <c r="X52" s="91">
        <f>SUM(X53:X55)</f>
        <v>0</v>
      </c>
      <c r="Y52" s="91">
        <f>SUM(Y53:Y55)</f>
        <v>1.5</v>
      </c>
      <c r="Z52" s="91">
        <f>Z53+Z56+Z55</f>
        <v>2.5129999999999999</v>
      </c>
      <c r="AA52" s="91">
        <f>AA53+AA54+AA55+AA56</f>
        <v>4.0129999999999999</v>
      </c>
      <c r="AB52" s="91">
        <f>AB53+AB54+AB55+AB56</f>
        <v>0</v>
      </c>
      <c r="AC52" s="95">
        <f>AC53+AC54+AC55+AC56</f>
        <v>4.0129999999999999</v>
      </c>
      <c r="AD52" s="95">
        <f>AD53+AD54+AD55+AD56</f>
        <v>4.0129999999999999</v>
      </c>
      <c r="AE52" s="92" t="e">
        <f xml:space="preserve"> SUM(L52, N52, R52, T52,#REF!)</f>
        <v>#REF!</v>
      </c>
      <c r="AF52" s="92">
        <f>SUM(AF53:AF56)</f>
        <v>0</v>
      </c>
      <c r="AG52" s="92">
        <f>SUM(AG53:AG56)</f>
        <v>0</v>
      </c>
      <c r="AH52" s="92">
        <f>SUM(AH53:AH56)</f>
        <v>0</v>
      </c>
      <c r="AI52" s="92">
        <f>SUM(AI53:AI56)</f>
        <v>0</v>
      </c>
      <c r="AJ52" s="91">
        <f>SUM(AJ53:AJ56)</f>
        <v>0</v>
      </c>
      <c r="AK52" s="126">
        <v>290</v>
      </c>
      <c r="AL52" s="127" t="s">
        <v>151</v>
      </c>
      <c r="AM52" s="98">
        <f t="shared" si="39"/>
        <v>0</v>
      </c>
      <c r="AN52" s="92">
        <f>SUM(AN53:AN56)</f>
        <v>0</v>
      </c>
      <c r="AO52" s="92">
        <f>SUM(AO53:AO56)</f>
        <v>0</v>
      </c>
      <c r="AP52" s="92">
        <f t="shared" si="40"/>
        <v>0</v>
      </c>
      <c r="AQ52" s="100">
        <f>SUM(AQ53:AQ56)</f>
        <v>0</v>
      </c>
      <c r="AR52" s="92"/>
      <c r="AS52" s="92"/>
      <c r="AT52" s="92">
        <f>SUM(AT53:AT56)</f>
        <v>0</v>
      </c>
      <c r="AU52" s="94">
        <f t="shared" si="41"/>
        <v>0</v>
      </c>
      <c r="AV52" s="92">
        <f>SUM(AV53:AV56)</f>
        <v>0</v>
      </c>
      <c r="AW52" s="92"/>
      <c r="AX52" s="92"/>
      <c r="AY52" s="102">
        <f t="shared" si="57"/>
        <v>0</v>
      </c>
      <c r="AZ52" s="91">
        <f>SUM(AZ53:AZ56)</f>
        <v>0</v>
      </c>
      <c r="BA52" s="91"/>
      <c r="BB52" s="91">
        <f>SUM(BB53:BB56)</f>
        <v>0</v>
      </c>
      <c r="BC52" s="91">
        <f>SUM(BC53:BC56)</f>
        <v>0</v>
      </c>
      <c r="BD52" s="91">
        <f>SUM(BD53:BD56)</f>
        <v>0</v>
      </c>
      <c r="BE52" s="91">
        <f>SUM(BE53:BE56)</f>
        <v>0</v>
      </c>
      <c r="BF52" s="91">
        <f t="shared" si="43"/>
        <v>0</v>
      </c>
      <c r="BG52" s="91">
        <f t="shared" ref="BG52:BM52" si="75">SUM(BG53:BG56)</f>
        <v>0</v>
      </c>
      <c r="BH52" s="91">
        <f t="shared" si="75"/>
        <v>0</v>
      </c>
      <c r="BI52" s="91">
        <f t="shared" si="75"/>
        <v>0</v>
      </c>
      <c r="BJ52" s="91">
        <f t="shared" ref="BJ52" si="76">SUM(BJ53:BJ56)</f>
        <v>0</v>
      </c>
      <c r="BK52" s="91">
        <f t="shared" si="75"/>
        <v>0</v>
      </c>
      <c r="BL52" s="91">
        <f t="shared" si="75"/>
        <v>0</v>
      </c>
      <c r="BM52" s="91">
        <f t="shared" si="75"/>
        <v>0</v>
      </c>
      <c r="BN52" s="91">
        <f t="shared" si="60"/>
        <v>0</v>
      </c>
      <c r="BO52" s="92">
        <f>SUM(BO53:BO56)</f>
        <v>0</v>
      </c>
      <c r="BP52" s="91">
        <f t="shared" si="61"/>
        <v>0</v>
      </c>
      <c r="BQ52" s="92">
        <f t="shared" si="68"/>
        <v>0</v>
      </c>
      <c r="BR52" s="91">
        <f t="shared" ref="BR52:BZ52" si="77">SUM(BR53:BR56)</f>
        <v>0</v>
      </c>
      <c r="BS52" s="91">
        <f t="shared" si="77"/>
        <v>0</v>
      </c>
      <c r="BT52" s="91">
        <f t="shared" si="77"/>
        <v>0</v>
      </c>
      <c r="BU52" s="91">
        <f t="shared" si="77"/>
        <v>0</v>
      </c>
      <c r="BV52" s="91">
        <f t="shared" si="77"/>
        <v>0</v>
      </c>
      <c r="BW52" s="91">
        <f t="shared" si="77"/>
        <v>0</v>
      </c>
      <c r="BX52" s="91">
        <f t="shared" si="77"/>
        <v>0</v>
      </c>
      <c r="BY52" s="91">
        <f t="shared" si="77"/>
        <v>0</v>
      </c>
      <c r="BZ52" s="91">
        <f t="shared" si="77"/>
        <v>1E-3</v>
      </c>
      <c r="CA52" s="91">
        <f t="shared" si="62"/>
        <v>1E-3</v>
      </c>
      <c r="CB52" s="92">
        <f t="shared" si="70"/>
        <v>0</v>
      </c>
      <c r="CC52" s="92">
        <f>SUM(CC53:CC56)</f>
        <v>0</v>
      </c>
      <c r="CD52" s="92">
        <f>SUM(CD53:CD56)</f>
        <v>0</v>
      </c>
      <c r="CE52" s="92">
        <f t="shared" si="46"/>
        <v>0</v>
      </c>
      <c r="CF52" s="91">
        <f>SUM(CF53:CF56)</f>
        <v>0</v>
      </c>
      <c r="CG52" s="91">
        <f>SUM(CG53:CG56)</f>
        <v>0</v>
      </c>
      <c r="CH52" s="103"/>
      <c r="CI52" s="103"/>
      <c r="CJ52" s="103"/>
    </row>
    <row r="53" spans="1:88" s="7" customFormat="1" ht="23.1" customHeight="1" x14ac:dyDescent="0.25">
      <c r="A53" s="163"/>
      <c r="B53" s="164" t="s">
        <v>152</v>
      </c>
      <c r="C53" s="91">
        <f>SUM(AD53+AM53+AY53+BP53+CA53+CE53)</f>
        <v>1.5</v>
      </c>
      <c r="D53" s="92" t="e">
        <f t="shared" si="64"/>
        <v>#REF!</v>
      </c>
      <c r="E53" s="108"/>
      <c r="F53" s="108"/>
      <c r="G53" s="108"/>
      <c r="H53" s="92">
        <f t="shared" si="36"/>
        <v>0</v>
      </c>
      <c r="I53" s="108"/>
      <c r="J53" s="108"/>
      <c r="K53" s="165"/>
      <c r="L53" s="110"/>
      <c r="M53" s="111"/>
      <c r="N53" s="112"/>
      <c r="O53" s="112"/>
      <c r="P53" s="93">
        <f t="shared" si="37"/>
        <v>0</v>
      </c>
      <c r="Q53" s="111"/>
      <c r="R53" s="111"/>
      <c r="S53" s="113"/>
      <c r="T53" s="112"/>
      <c r="U53" s="166"/>
      <c r="V53" s="113"/>
      <c r="W53" s="113"/>
      <c r="X53" s="112"/>
      <c r="Y53" s="112">
        <v>1.5</v>
      </c>
      <c r="Z53" s="113"/>
      <c r="AA53" s="113">
        <f>Y53</f>
        <v>1.5</v>
      </c>
      <c r="AB53" s="113"/>
      <c r="AC53" s="95">
        <f>AA53</f>
        <v>1.5</v>
      </c>
      <c r="AD53" s="95">
        <f>SUM(H53, P53, Q53, R53, AC53)</f>
        <v>1.5</v>
      </c>
      <c r="AE53" s="92" t="e">
        <f xml:space="preserve"> SUM(L53, N53, R53, T53,#REF!)</f>
        <v>#REF!</v>
      </c>
      <c r="AF53" s="108"/>
      <c r="AG53" s="108"/>
      <c r="AH53" s="108"/>
      <c r="AI53" s="109"/>
      <c r="AJ53" s="109"/>
      <c r="AK53" s="167"/>
      <c r="AL53" s="168" t="s">
        <v>153</v>
      </c>
      <c r="AM53" s="98">
        <f t="shared" si="39"/>
        <v>0</v>
      </c>
      <c r="AN53" s="110"/>
      <c r="AO53" s="135"/>
      <c r="AP53" s="92">
        <f t="shared" si="40"/>
        <v>0</v>
      </c>
      <c r="AQ53" s="120"/>
      <c r="AR53" s="110"/>
      <c r="AS53" s="110"/>
      <c r="AT53" s="169"/>
      <c r="AU53" s="94">
        <f t="shared" si="41"/>
        <v>0</v>
      </c>
      <c r="AV53" s="169"/>
      <c r="AW53" s="169"/>
      <c r="AX53" s="92"/>
      <c r="AY53" s="102">
        <f t="shared" si="57"/>
        <v>0</v>
      </c>
      <c r="AZ53" s="109"/>
      <c r="BA53" s="109"/>
      <c r="BB53" s="109"/>
      <c r="BC53" s="109"/>
      <c r="BD53" s="122"/>
      <c r="BE53" s="122"/>
      <c r="BF53" s="91">
        <f t="shared" si="43"/>
        <v>0</v>
      </c>
      <c r="BG53" s="122"/>
      <c r="BH53" s="122"/>
      <c r="BI53" s="122"/>
      <c r="BJ53" s="122"/>
      <c r="BK53" s="122"/>
      <c r="BL53" s="122"/>
      <c r="BM53" s="122"/>
      <c r="BN53" s="91">
        <f t="shared" si="60"/>
        <v>0</v>
      </c>
      <c r="BO53" s="122"/>
      <c r="BP53" s="91">
        <f t="shared" si="61"/>
        <v>0</v>
      </c>
      <c r="BQ53" s="92">
        <f t="shared" si="68"/>
        <v>0</v>
      </c>
      <c r="BR53" s="109"/>
      <c r="BS53" s="122"/>
      <c r="BT53" s="122"/>
      <c r="BU53" s="122"/>
      <c r="BV53" s="109"/>
      <c r="BW53" s="122"/>
      <c r="BX53" s="108"/>
      <c r="BY53" s="108"/>
      <c r="BZ53" s="108"/>
      <c r="CA53" s="91">
        <f t="shared" si="62"/>
        <v>0</v>
      </c>
      <c r="CB53" s="92">
        <f t="shared" si="70"/>
        <v>0</v>
      </c>
      <c r="CC53" s="110"/>
      <c r="CD53" s="110"/>
      <c r="CE53" s="92">
        <f t="shared" si="46"/>
        <v>0</v>
      </c>
      <c r="CF53" s="109"/>
      <c r="CG53" s="109"/>
      <c r="CH53" s="103"/>
      <c r="CI53" s="103"/>
      <c r="CJ53" s="103"/>
    </row>
    <row r="54" spans="1:88" s="7" customFormat="1" ht="23.1" customHeight="1" x14ac:dyDescent="0.25">
      <c r="A54" s="163"/>
      <c r="B54" s="164" t="s">
        <v>154</v>
      </c>
      <c r="C54" s="91">
        <f>SUM(AD54+AM54+AY54+BP54+CA54+CE54)</f>
        <v>0</v>
      </c>
      <c r="D54" s="92" t="e">
        <f t="shared" si="64"/>
        <v>#REF!</v>
      </c>
      <c r="E54" s="108"/>
      <c r="F54" s="108"/>
      <c r="G54" s="108"/>
      <c r="H54" s="92">
        <f t="shared" si="36"/>
        <v>0</v>
      </c>
      <c r="I54" s="108"/>
      <c r="J54" s="108"/>
      <c r="K54" s="165"/>
      <c r="L54" s="110"/>
      <c r="M54" s="111"/>
      <c r="N54" s="112"/>
      <c r="O54" s="112"/>
      <c r="P54" s="93">
        <f t="shared" si="37"/>
        <v>0</v>
      </c>
      <c r="Q54" s="111"/>
      <c r="R54" s="112" t="e">
        <f>#REF!</f>
        <v>#REF!</v>
      </c>
      <c r="S54" s="113"/>
      <c r="T54" s="112"/>
      <c r="U54" s="170"/>
      <c r="V54" s="165"/>
      <c r="W54" s="165"/>
      <c r="X54" s="165"/>
      <c r="Y54" s="165"/>
      <c r="Z54" s="165"/>
      <c r="AA54" s="113">
        <f>Y54</f>
        <v>0</v>
      </c>
      <c r="AB54" s="165"/>
      <c r="AC54" s="95">
        <f>AA54</f>
        <v>0</v>
      </c>
      <c r="AD54" s="95">
        <v>0</v>
      </c>
      <c r="AE54" s="92" t="e">
        <f xml:space="preserve"> SUM(L54, N54, R54, T54,#REF!)</f>
        <v>#REF!</v>
      </c>
      <c r="AF54" s="108"/>
      <c r="AG54" s="108"/>
      <c r="AH54" s="108"/>
      <c r="AI54" s="109"/>
      <c r="AJ54" s="109"/>
      <c r="AK54" s="167"/>
      <c r="AL54" s="168" t="s">
        <v>154</v>
      </c>
      <c r="AM54" s="98">
        <f t="shared" si="39"/>
        <v>0</v>
      </c>
      <c r="AN54" s="110"/>
      <c r="AO54" s="135"/>
      <c r="AP54" s="92">
        <f t="shared" si="40"/>
        <v>0</v>
      </c>
      <c r="AQ54" s="120"/>
      <c r="AR54" s="110"/>
      <c r="AS54" s="110"/>
      <c r="AT54" s="169"/>
      <c r="AU54" s="94">
        <f t="shared" si="41"/>
        <v>0</v>
      </c>
      <c r="AV54" s="169"/>
      <c r="AW54" s="169"/>
      <c r="AX54" s="92"/>
      <c r="AY54" s="102">
        <f t="shared" si="57"/>
        <v>0</v>
      </c>
      <c r="AZ54" s="109"/>
      <c r="BA54" s="109"/>
      <c r="BB54" s="109"/>
      <c r="BC54" s="109"/>
      <c r="BD54" s="122"/>
      <c r="BE54" s="122"/>
      <c r="BF54" s="91">
        <f t="shared" si="43"/>
        <v>0</v>
      </c>
      <c r="BG54" s="122"/>
      <c r="BH54" s="122"/>
      <c r="BI54" s="122"/>
      <c r="BJ54" s="122"/>
      <c r="BK54" s="122"/>
      <c r="BL54" s="122"/>
      <c r="BM54" s="122"/>
      <c r="BN54" s="91">
        <f t="shared" si="60"/>
        <v>0</v>
      </c>
      <c r="BO54" s="122"/>
      <c r="BP54" s="91">
        <f t="shared" si="61"/>
        <v>0</v>
      </c>
      <c r="BQ54" s="92">
        <f t="shared" si="68"/>
        <v>0</v>
      </c>
      <c r="BR54" s="109"/>
      <c r="BS54" s="122"/>
      <c r="BT54" s="122"/>
      <c r="BU54" s="122"/>
      <c r="BV54" s="109"/>
      <c r="BW54" s="122"/>
      <c r="BX54" s="122"/>
      <c r="BY54" s="122"/>
      <c r="BZ54" s="122"/>
      <c r="CA54" s="91">
        <f t="shared" si="62"/>
        <v>0</v>
      </c>
      <c r="CB54" s="92">
        <f t="shared" si="70"/>
        <v>0</v>
      </c>
      <c r="CC54" s="110"/>
      <c r="CD54" s="110"/>
      <c r="CE54" s="92">
        <f t="shared" si="46"/>
        <v>0</v>
      </c>
      <c r="CF54" s="109"/>
      <c r="CG54" s="109"/>
      <c r="CH54" s="103"/>
      <c r="CI54" s="103"/>
      <c r="CJ54" s="103"/>
    </row>
    <row r="55" spans="1:88" s="7" customFormat="1" ht="23.1" customHeight="1" x14ac:dyDescent="0.25">
      <c r="A55" s="163"/>
      <c r="B55" s="164" t="s">
        <v>155</v>
      </c>
      <c r="C55" s="91">
        <f>SUM(AD55+AM55+AY55+BP55+CA55+CE55)</f>
        <v>2.5</v>
      </c>
      <c r="D55" s="92"/>
      <c r="E55" s="108"/>
      <c r="F55" s="108"/>
      <c r="G55" s="108"/>
      <c r="H55" s="92">
        <f t="shared" si="36"/>
        <v>0</v>
      </c>
      <c r="I55" s="108"/>
      <c r="J55" s="108"/>
      <c r="K55" s="165"/>
      <c r="L55" s="110"/>
      <c r="M55" s="111"/>
      <c r="N55" s="112"/>
      <c r="O55" s="112"/>
      <c r="P55" s="93">
        <f t="shared" si="37"/>
        <v>0</v>
      </c>
      <c r="Q55" s="111"/>
      <c r="R55" s="112"/>
      <c r="S55" s="113"/>
      <c r="T55" s="112"/>
      <c r="U55" s="170"/>
      <c r="V55" s="165"/>
      <c r="W55" s="113"/>
      <c r="X55" s="113"/>
      <c r="Y55" s="113"/>
      <c r="Z55" s="112">
        <v>2.5</v>
      </c>
      <c r="AA55" s="113">
        <f>Z55</f>
        <v>2.5</v>
      </c>
      <c r="AB55" s="165"/>
      <c r="AC55" s="95">
        <f>AA55</f>
        <v>2.5</v>
      </c>
      <c r="AD55" s="95">
        <f t="shared" ref="AD55:AD64" si="78">SUM(H55, P55, Q55, R55, AC55)</f>
        <v>2.5</v>
      </c>
      <c r="AE55" s="92"/>
      <c r="AF55" s="108"/>
      <c r="AG55" s="108"/>
      <c r="AH55" s="108"/>
      <c r="AI55" s="109"/>
      <c r="AJ55" s="109"/>
      <c r="AK55" s="167"/>
      <c r="AL55" s="168"/>
      <c r="AM55" s="98">
        <f t="shared" si="39"/>
        <v>0</v>
      </c>
      <c r="AN55" s="110"/>
      <c r="AO55" s="135"/>
      <c r="AP55" s="92">
        <f t="shared" si="40"/>
        <v>0</v>
      </c>
      <c r="AQ55" s="120"/>
      <c r="AR55" s="110"/>
      <c r="AS55" s="110"/>
      <c r="AT55" s="169"/>
      <c r="AU55" s="94">
        <f t="shared" si="41"/>
        <v>0</v>
      </c>
      <c r="AV55" s="169"/>
      <c r="AW55" s="169"/>
      <c r="AX55" s="92"/>
      <c r="AY55" s="102">
        <f t="shared" si="57"/>
        <v>0</v>
      </c>
      <c r="AZ55" s="109"/>
      <c r="BA55" s="109"/>
      <c r="BB55" s="109"/>
      <c r="BC55" s="109"/>
      <c r="BD55" s="122"/>
      <c r="BE55" s="122"/>
      <c r="BF55" s="91">
        <f t="shared" si="43"/>
        <v>0</v>
      </c>
      <c r="BG55" s="122"/>
      <c r="BH55" s="122"/>
      <c r="BI55" s="122"/>
      <c r="BJ55" s="122"/>
      <c r="BK55" s="122"/>
      <c r="BL55" s="122"/>
      <c r="BM55" s="122"/>
      <c r="BN55" s="91">
        <f t="shared" si="60"/>
        <v>0</v>
      </c>
      <c r="BO55" s="122"/>
      <c r="BP55" s="91">
        <f t="shared" si="61"/>
        <v>0</v>
      </c>
      <c r="BQ55" s="92"/>
      <c r="BR55" s="109"/>
      <c r="BS55" s="122"/>
      <c r="BT55" s="122"/>
      <c r="BU55" s="122"/>
      <c r="BV55" s="109"/>
      <c r="BW55" s="122"/>
      <c r="BX55" s="122"/>
      <c r="BY55" s="122"/>
      <c r="BZ55" s="122"/>
      <c r="CA55" s="91">
        <f t="shared" si="62"/>
        <v>0</v>
      </c>
      <c r="CB55" s="92"/>
      <c r="CC55" s="110"/>
      <c r="CD55" s="110"/>
      <c r="CE55" s="92">
        <f t="shared" si="46"/>
        <v>0</v>
      </c>
      <c r="CF55" s="109"/>
      <c r="CG55" s="109"/>
      <c r="CH55" s="103"/>
      <c r="CI55" s="103"/>
      <c r="CJ55" s="103"/>
    </row>
    <row r="56" spans="1:88" s="7" customFormat="1" ht="23.1" customHeight="1" x14ac:dyDescent="0.25">
      <c r="A56" s="163"/>
      <c r="B56" s="164" t="s">
        <v>156</v>
      </c>
      <c r="C56" s="91">
        <f>SUM(AD56+AM56+AY56+BP56+CA56+CE56)</f>
        <v>1.3999999999999999E-2</v>
      </c>
      <c r="D56" s="92" t="e">
        <f t="shared" ref="D56:D65" si="79">SUM(AE56, AJ56, BQ56, CB56, CG56)</f>
        <v>#REF!</v>
      </c>
      <c r="E56" s="108"/>
      <c r="F56" s="108"/>
      <c r="G56" s="108"/>
      <c r="H56" s="92">
        <f t="shared" si="36"/>
        <v>0</v>
      </c>
      <c r="I56" s="108"/>
      <c r="J56" s="108"/>
      <c r="K56" s="165"/>
      <c r="L56" s="110"/>
      <c r="M56" s="111"/>
      <c r="N56" s="112"/>
      <c r="O56" s="112"/>
      <c r="P56" s="93">
        <f t="shared" si="37"/>
        <v>0</v>
      </c>
      <c r="Q56" s="111"/>
      <c r="R56" s="111"/>
      <c r="S56" s="113"/>
      <c r="T56" s="112"/>
      <c r="U56" s="166">
        <v>1</v>
      </c>
      <c r="V56" s="113"/>
      <c r="W56" s="112"/>
      <c r="X56" s="113"/>
      <c r="Y56" s="113"/>
      <c r="Z56" s="112">
        <v>1.2999999999999999E-2</v>
      </c>
      <c r="AA56" s="113">
        <f>Z56+W56</f>
        <v>1.2999999999999999E-2</v>
      </c>
      <c r="AB56" s="113"/>
      <c r="AC56" s="95">
        <f>AB56+AA56</f>
        <v>1.2999999999999999E-2</v>
      </c>
      <c r="AD56" s="95">
        <f t="shared" si="78"/>
        <v>1.2999999999999999E-2</v>
      </c>
      <c r="AE56" s="92" t="e">
        <f xml:space="preserve"> SUM(L56, N56, R56, T56,#REF!)</f>
        <v>#REF!</v>
      </c>
      <c r="AF56" s="108"/>
      <c r="AG56" s="108"/>
      <c r="AH56" s="108"/>
      <c r="AI56" s="109"/>
      <c r="AJ56" s="109"/>
      <c r="AK56" s="167"/>
      <c r="AL56" s="168" t="s">
        <v>157</v>
      </c>
      <c r="AM56" s="98">
        <f t="shared" si="39"/>
        <v>0</v>
      </c>
      <c r="AN56" s="110"/>
      <c r="AO56" s="135"/>
      <c r="AP56" s="92">
        <f t="shared" si="40"/>
        <v>0</v>
      </c>
      <c r="AQ56" s="120"/>
      <c r="AR56" s="110"/>
      <c r="AS56" s="110"/>
      <c r="AT56" s="169"/>
      <c r="AU56" s="94">
        <f t="shared" si="41"/>
        <v>0</v>
      </c>
      <c r="AV56" s="169"/>
      <c r="AW56" s="169"/>
      <c r="AX56" s="92"/>
      <c r="AY56" s="102">
        <f t="shared" si="57"/>
        <v>0</v>
      </c>
      <c r="AZ56" s="109"/>
      <c r="BA56" s="109"/>
      <c r="BB56" s="109"/>
      <c r="BC56" s="109"/>
      <c r="BD56" s="122"/>
      <c r="BE56" s="122"/>
      <c r="BF56" s="91">
        <f t="shared" si="43"/>
        <v>0</v>
      </c>
      <c r="BG56" s="122"/>
      <c r="BH56" s="122"/>
      <c r="BI56" s="122"/>
      <c r="BJ56" s="122"/>
      <c r="BK56" s="122"/>
      <c r="BL56" s="122"/>
      <c r="BM56" s="122"/>
      <c r="BN56" s="91">
        <f t="shared" si="60"/>
        <v>0</v>
      </c>
      <c r="BO56" s="122"/>
      <c r="BP56" s="91">
        <f t="shared" si="61"/>
        <v>0</v>
      </c>
      <c r="BQ56" s="92">
        <f t="shared" ref="BQ56:BQ65" si="80">SUM(AZ56, BD56, BO56)</f>
        <v>0</v>
      </c>
      <c r="BR56" s="109"/>
      <c r="BS56" s="122"/>
      <c r="BT56" s="122"/>
      <c r="BU56" s="122"/>
      <c r="BV56" s="109"/>
      <c r="BW56" s="122"/>
      <c r="BX56" s="112"/>
      <c r="BY56" s="112"/>
      <c r="BZ56" s="112">
        <v>1E-3</v>
      </c>
      <c r="CA56" s="91">
        <f t="shared" si="62"/>
        <v>1E-3</v>
      </c>
      <c r="CB56" s="92">
        <f t="shared" ref="CB56:CB65" si="81">SUM(BS56, BW56)</f>
        <v>0</v>
      </c>
      <c r="CC56" s="110"/>
      <c r="CD56" s="110"/>
      <c r="CE56" s="92">
        <f t="shared" si="46"/>
        <v>0</v>
      </c>
      <c r="CF56" s="109"/>
      <c r="CG56" s="109"/>
      <c r="CH56" s="103"/>
      <c r="CI56" s="103"/>
      <c r="CJ56" s="103"/>
    </row>
    <row r="57" spans="1:88" s="7" customFormat="1" ht="30" customHeight="1" x14ac:dyDescent="0.25">
      <c r="A57" s="123">
        <v>300</v>
      </c>
      <c r="B57" s="128" t="s">
        <v>158</v>
      </c>
      <c r="C57" s="91" t="s">
        <v>159</v>
      </c>
      <c r="D57" s="92" t="e">
        <f t="shared" si="79"/>
        <v>#REF!</v>
      </c>
      <c r="E57" s="92">
        <f>SUM(E58, E60)</f>
        <v>0</v>
      </c>
      <c r="F57" s="92">
        <f>SUM(F58, F60)</f>
        <v>0</v>
      </c>
      <c r="G57" s="92">
        <f>SUM(G58, G60)</f>
        <v>0</v>
      </c>
      <c r="H57" s="92">
        <f t="shared" si="36"/>
        <v>0</v>
      </c>
      <c r="I57" s="92">
        <f t="shared" ref="I57:O57" si="82">SUM(I58, I60)</f>
        <v>0</v>
      </c>
      <c r="J57" s="92">
        <f t="shared" si="82"/>
        <v>0</v>
      </c>
      <c r="K57" s="92">
        <f t="shared" si="82"/>
        <v>0</v>
      </c>
      <c r="L57" s="92">
        <f t="shared" si="82"/>
        <v>0</v>
      </c>
      <c r="M57" s="92">
        <f t="shared" si="82"/>
        <v>0</v>
      </c>
      <c r="N57" s="92">
        <f t="shared" si="82"/>
        <v>0</v>
      </c>
      <c r="O57" s="92">
        <f t="shared" si="82"/>
        <v>0</v>
      </c>
      <c r="P57" s="93">
        <f t="shared" si="37"/>
        <v>0</v>
      </c>
      <c r="Q57" s="92">
        <f>SUM(Q58+Q60)</f>
        <v>0</v>
      </c>
      <c r="R57" s="91">
        <f>SUM(R58, R60)</f>
        <v>0</v>
      </c>
      <c r="S57" s="91">
        <f>SUM(S58, S60)</f>
        <v>0</v>
      </c>
      <c r="T57" s="92">
        <f>SUM(T58, T60)</f>
        <v>0</v>
      </c>
      <c r="U57" s="104">
        <v>0</v>
      </c>
      <c r="V57" s="91"/>
      <c r="W57" s="91">
        <f>W58+W60</f>
        <v>100.64999999999999</v>
      </c>
      <c r="X57" s="91"/>
      <c r="Y57" s="91"/>
      <c r="Z57" s="91"/>
      <c r="AA57" s="91">
        <f>W57</f>
        <v>100.64999999999999</v>
      </c>
      <c r="AB57" s="91"/>
      <c r="AC57" s="95">
        <f>AA57</f>
        <v>100.64999999999999</v>
      </c>
      <c r="AD57" s="95">
        <f t="shared" si="78"/>
        <v>100.64999999999999</v>
      </c>
      <c r="AE57" s="92" t="e">
        <f xml:space="preserve"> SUM(L57, N57, R57, T57,#REF!)</f>
        <v>#REF!</v>
      </c>
      <c r="AF57" s="92">
        <f>SUM(AF58, AF60)</f>
        <v>0</v>
      </c>
      <c r="AG57" s="92">
        <f>SUM(AG58, AG60)</f>
        <v>6.5490000000000004</v>
      </c>
      <c r="AH57" s="92">
        <f>SUM(AH58, AH60)</f>
        <v>0</v>
      </c>
      <c r="AI57" s="92">
        <f>SUM(AI58, AI60)</f>
        <v>0</v>
      </c>
      <c r="AJ57" s="91">
        <f>SUM(AJ58:AJ60)</f>
        <v>0</v>
      </c>
      <c r="AK57" s="126">
        <v>300</v>
      </c>
      <c r="AL57" s="129" t="s">
        <v>158</v>
      </c>
      <c r="AM57" s="98">
        <f t="shared" si="39"/>
        <v>6.5490000000000004</v>
      </c>
      <c r="AN57" s="92">
        <f>SUM(AN58+AN60)</f>
        <v>0</v>
      </c>
      <c r="AO57" s="92">
        <f>SUM(AO58+AO60)</f>
        <v>0</v>
      </c>
      <c r="AP57" s="92">
        <f t="shared" si="40"/>
        <v>0</v>
      </c>
      <c r="AQ57" s="100">
        <f>SUM(AQ58+AQ60)</f>
        <v>0</v>
      </c>
      <c r="AR57" s="92"/>
      <c r="AS57" s="92"/>
      <c r="AT57" s="92">
        <f>SUM(AT58+AT60)</f>
        <v>0</v>
      </c>
      <c r="AU57" s="94">
        <f t="shared" si="41"/>
        <v>0</v>
      </c>
      <c r="AV57" s="92">
        <f>SUM(AV58+AV60)</f>
        <v>0</v>
      </c>
      <c r="AW57" s="92"/>
      <c r="AX57" s="130"/>
      <c r="AY57" s="102">
        <f t="shared" si="57"/>
        <v>0</v>
      </c>
      <c r="AZ57" s="91">
        <f>SUM(AZ58:AZ60)</f>
        <v>0</v>
      </c>
      <c r="BA57" s="91"/>
      <c r="BB57" s="91">
        <f>SUM(BB58+BB60)</f>
        <v>0</v>
      </c>
      <c r="BC57" s="91">
        <f>SUM(BC58:BC60)</f>
        <v>0</v>
      </c>
      <c r="BD57" s="91">
        <f>SUM(BD58:BD60)</f>
        <v>0</v>
      </c>
      <c r="BE57" s="91">
        <f>BE58+BE60</f>
        <v>0</v>
      </c>
      <c r="BF57" s="91">
        <f t="shared" si="43"/>
        <v>0</v>
      </c>
      <c r="BG57" s="92">
        <f t="shared" ref="BG57:BM57" si="83">SUM(BG60)</f>
        <v>0</v>
      </c>
      <c r="BH57" s="92">
        <f t="shared" si="83"/>
        <v>0</v>
      </c>
      <c r="BI57" s="92">
        <f t="shared" si="83"/>
        <v>0</v>
      </c>
      <c r="BJ57" s="92">
        <f t="shared" ref="BJ57" si="84">SUM(BJ60)</f>
        <v>24.010999999999999</v>
      </c>
      <c r="BK57" s="92">
        <f t="shared" si="83"/>
        <v>0</v>
      </c>
      <c r="BL57" s="92">
        <f t="shared" si="83"/>
        <v>0</v>
      </c>
      <c r="BM57" s="92">
        <f t="shared" si="83"/>
        <v>0</v>
      </c>
      <c r="BN57" s="91">
        <f t="shared" si="60"/>
        <v>24.010999999999999</v>
      </c>
      <c r="BO57" s="92">
        <f>SUM(BO58:BO60)</f>
        <v>0</v>
      </c>
      <c r="BP57" s="91">
        <f t="shared" si="61"/>
        <v>24.010999999999999</v>
      </c>
      <c r="BQ57" s="92">
        <f t="shared" si="80"/>
        <v>0</v>
      </c>
      <c r="BR57" s="91">
        <f t="shared" ref="BR57:BZ57" si="85">SUM(BR58, BR60)</f>
        <v>0</v>
      </c>
      <c r="BS57" s="91">
        <f t="shared" si="85"/>
        <v>0</v>
      </c>
      <c r="BT57" s="91">
        <f t="shared" si="85"/>
        <v>0</v>
      </c>
      <c r="BU57" s="91">
        <f t="shared" si="85"/>
        <v>0</v>
      </c>
      <c r="BV57" s="91">
        <f t="shared" si="85"/>
        <v>1</v>
      </c>
      <c r="BW57" s="91">
        <f t="shared" si="85"/>
        <v>0</v>
      </c>
      <c r="BX57" s="91">
        <f t="shared" si="85"/>
        <v>0</v>
      </c>
      <c r="BY57" s="91">
        <f t="shared" si="85"/>
        <v>0</v>
      </c>
      <c r="BZ57" s="91">
        <f t="shared" si="85"/>
        <v>0</v>
      </c>
      <c r="CA57" s="91">
        <f t="shared" si="62"/>
        <v>1</v>
      </c>
      <c r="CB57" s="92">
        <f t="shared" si="81"/>
        <v>0</v>
      </c>
      <c r="CC57" s="92">
        <f>SUM(CC58+CC60)</f>
        <v>8</v>
      </c>
      <c r="CD57" s="92">
        <f>SUM(CD58+CD60)</f>
        <v>0</v>
      </c>
      <c r="CE57" s="92">
        <f t="shared" si="46"/>
        <v>8</v>
      </c>
      <c r="CF57" s="91">
        <f>SUM(CF58:CF60)</f>
        <v>0</v>
      </c>
      <c r="CG57" s="91">
        <f>SUM(CG58:CG60)</f>
        <v>0</v>
      </c>
      <c r="CH57" s="103"/>
      <c r="CI57" s="103"/>
      <c r="CJ57" s="103"/>
    </row>
    <row r="58" spans="1:88" s="7" customFormat="1" ht="34.5" customHeight="1" x14ac:dyDescent="0.25">
      <c r="A58" s="131">
        <v>310</v>
      </c>
      <c r="B58" s="140" t="s">
        <v>160</v>
      </c>
      <c r="C58" s="91">
        <f t="shared" ref="C58:C64" si="86">SUM(AD58+AM58+AY58+BP58+CA58+CE58)</f>
        <v>0</v>
      </c>
      <c r="D58" s="92" t="e">
        <f t="shared" si="79"/>
        <v>#REF!</v>
      </c>
      <c r="E58" s="92">
        <f>SUM(E59)</f>
        <v>0</v>
      </c>
      <c r="F58" s="92">
        <f>SUM(F59)</f>
        <v>0</v>
      </c>
      <c r="G58" s="92">
        <f>SUM(G59)</f>
        <v>0</v>
      </c>
      <c r="H58" s="92">
        <f t="shared" si="36"/>
        <v>0</v>
      </c>
      <c r="I58" s="92">
        <f>SUM(I59)</f>
        <v>0</v>
      </c>
      <c r="J58" s="92">
        <f>SUM(J59)</f>
        <v>0</v>
      </c>
      <c r="K58" s="92">
        <f>SUM(K59)</f>
        <v>0</v>
      </c>
      <c r="L58" s="92">
        <f>SUM(L59)</f>
        <v>0</v>
      </c>
      <c r="M58" s="92"/>
      <c r="N58" s="92">
        <f>SUM(N59)</f>
        <v>0</v>
      </c>
      <c r="O58" s="92">
        <f>SUM(O59)</f>
        <v>0</v>
      </c>
      <c r="P58" s="93">
        <f t="shared" si="37"/>
        <v>0</v>
      </c>
      <c r="Q58" s="92">
        <f>SUM(Q59)</f>
        <v>0</v>
      </c>
      <c r="R58" s="91">
        <f>SUM(R59)</f>
        <v>0</v>
      </c>
      <c r="S58" s="91">
        <f>SUM(S59)</f>
        <v>0</v>
      </c>
      <c r="T58" s="110">
        <f>SUM(T59)</f>
        <v>0</v>
      </c>
      <c r="U58" s="104">
        <v>0</v>
      </c>
      <c r="V58" s="91"/>
      <c r="W58" s="91">
        <f>W59</f>
        <v>0</v>
      </c>
      <c r="X58" s="91"/>
      <c r="Y58" s="91"/>
      <c r="Z58" s="91"/>
      <c r="AA58" s="91">
        <f>AA59</f>
        <v>0</v>
      </c>
      <c r="AB58" s="91"/>
      <c r="AC58" s="95">
        <f>AA58</f>
        <v>0</v>
      </c>
      <c r="AD58" s="95">
        <f t="shared" si="78"/>
        <v>0</v>
      </c>
      <c r="AE58" s="92" t="e">
        <f xml:space="preserve"> SUM(L58, N58, R58, T58,#REF!)</f>
        <v>#REF!</v>
      </c>
      <c r="AF58" s="92">
        <f>SUM(AF59)</f>
        <v>0</v>
      </c>
      <c r="AG58" s="92">
        <f>SUM(AG59)</f>
        <v>0</v>
      </c>
      <c r="AH58" s="92">
        <f>SUM(AH59)</f>
        <v>0</v>
      </c>
      <c r="AI58" s="92">
        <f>SUM(AI59)</f>
        <v>0</v>
      </c>
      <c r="AJ58" s="115">
        <f>SUM(AJ59)</f>
        <v>0</v>
      </c>
      <c r="AK58" s="133">
        <v>310</v>
      </c>
      <c r="AL58" s="145" t="s">
        <v>160</v>
      </c>
      <c r="AM58" s="98">
        <f t="shared" si="39"/>
        <v>0</v>
      </c>
      <c r="AN58" s="92">
        <f>SUM(AN59)</f>
        <v>0</v>
      </c>
      <c r="AO58" s="92">
        <f>SUM(AO59)</f>
        <v>0</v>
      </c>
      <c r="AP58" s="92">
        <f t="shared" si="40"/>
        <v>0</v>
      </c>
      <c r="AQ58" s="100">
        <f>SUM(AQ59)</f>
        <v>0</v>
      </c>
      <c r="AR58" s="92"/>
      <c r="AS58" s="92"/>
      <c r="AT58" s="92">
        <f>SUM(AT59)</f>
        <v>0</v>
      </c>
      <c r="AU58" s="94">
        <f t="shared" si="41"/>
        <v>0</v>
      </c>
      <c r="AV58" s="92">
        <f>SUM(AV59)</f>
        <v>0</v>
      </c>
      <c r="AW58" s="92"/>
      <c r="AX58" s="130"/>
      <c r="AY58" s="102">
        <f t="shared" si="57"/>
        <v>0</v>
      </c>
      <c r="AZ58" s="91">
        <f>SUM(AZ59)</f>
        <v>0</v>
      </c>
      <c r="BA58" s="91"/>
      <c r="BB58" s="91">
        <f>SUM(BB59)</f>
        <v>0</v>
      </c>
      <c r="BC58" s="91">
        <f>SUM(BC59)</f>
        <v>0</v>
      </c>
      <c r="BD58" s="91">
        <f>SUM(BD59)</f>
        <v>0</v>
      </c>
      <c r="BE58" s="91">
        <f>SUM(BE59)</f>
        <v>0</v>
      </c>
      <c r="BF58" s="91">
        <f t="shared" si="43"/>
        <v>0</v>
      </c>
      <c r="BG58" s="92"/>
      <c r="BH58" s="92"/>
      <c r="BI58" s="92"/>
      <c r="BJ58" s="92"/>
      <c r="BK58" s="92"/>
      <c r="BL58" s="92"/>
      <c r="BM58" s="92"/>
      <c r="BN58" s="91">
        <f t="shared" si="60"/>
        <v>0</v>
      </c>
      <c r="BO58" s="108">
        <f>SUM(BO59)</f>
        <v>0</v>
      </c>
      <c r="BP58" s="91">
        <f t="shared" si="61"/>
        <v>0</v>
      </c>
      <c r="BQ58" s="92">
        <f t="shared" si="80"/>
        <v>0</v>
      </c>
      <c r="BR58" s="91">
        <f t="shared" ref="BR58:BZ58" si="87">SUM(BR59)</f>
        <v>0</v>
      </c>
      <c r="BS58" s="91">
        <f t="shared" si="87"/>
        <v>0</v>
      </c>
      <c r="BT58" s="91">
        <f t="shared" si="87"/>
        <v>0</v>
      </c>
      <c r="BU58" s="91">
        <f t="shared" si="87"/>
        <v>0</v>
      </c>
      <c r="BV58" s="91">
        <f t="shared" si="87"/>
        <v>0</v>
      </c>
      <c r="BW58" s="91">
        <f t="shared" si="87"/>
        <v>0</v>
      </c>
      <c r="BX58" s="91">
        <f t="shared" si="87"/>
        <v>0</v>
      </c>
      <c r="BY58" s="91">
        <f t="shared" si="87"/>
        <v>0</v>
      </c>
      <c r="BZ58" s="91">
        <f t="shared" si="87"/>
        <v>0</v>
      </c>
      <c r="CA58" s="91">
        <f t="shared" si="62"/>
        <v>0</v>
      </c>
      <c r="CB58" s="92">
        <f t="shared" si="81"/>
        <v>0</v>
      </c>
      <c r="CC58" s="92">
        <f>SUM(CC59)</f>
        <v>0</v>
      </c>
      <c r="CD58" s="92">
        <f>SUM(CD59)</f>
        <v>0</v>
      </c>
      <c r="CE58" s="92">
        <f t="shared" si="46"/>
        <v>0</v>
      </c>
      <c r="CF58" s="115">
        <f>SUM(CF59)</f>
        <v>0</v>
      </c>
      <c r="CG58" s="115">
        <f>SUM(CG59)</f>
        <v>0</v>
      </c>
      <c r="CH58" s="103"/>
      <c r="CI58" s="103"/>
      <c r="CJ58" s="103"/>
    </row>
    <row r="59" spans="1:88" s="7" customFormat="1" ht="32.25" customHeight="1" x14ac:dyDescent="0.25">
      <c r="A59" s="136"/>
      <c r="B59" s="147" t="s">
        <v>111</v>
      </c>
      <c r="C59" s="91">
        <f t="shared" si="86"/>
        <v>0</v>
      </c>
      <c r="D59" s="92" t="e">
        <f t="shared" si="79"/>
        <v>#REF!</v>
      </c>
      <c r="E59" s="108"/>
      <c r="F59" s="108"/>
      <c r="G59" s="108"/>
      <c r="H59" s="92">
        <f t="shared" si="36"/>
        <v>0</v>
      </c>
      <c r="I59" s="108"/>
      <c r="J59" s="108"/>
      <c r="K59" s="148"/>
      <c r="L59" s="110"/>
      <c r="M59" s="111"/>
      <c r="N59" s="112"/>
      <c r="O59" s="112"/>
      <c r="P59" s="93">
        <f t="shared" si="37"/>
        <v>0</v>
      </c>
      <c r="Q59" s="111"/>
      <c r="R59" s="111"/>
      <c r="S59" s="113"/>
      <c r="T59" s="112" t="s">
        <v>161</v>
      </c>
      <c r="U59" s="114"/>
      <c r="V59" s="115"/>
      <c r="W59" s="115"/>
      <c r="X59" s="115"/>
      <c r="Y59" s="115"/>
      <c r="Z59" s="115"/>
      <c r="AA59" s="115">
        <f>W59</f>
        <v>0</v>
      </c>
      <c r="AB59" s="115"/>
      <c r="AC59" s="95">
        <f>AA59</f>
        <v>0</v>
      </c>
      <c r="AD59" s="95">
        <f t="shared" si="78"/>
        <v>0</v>
      </c>
      <c r="AE59" s="98" t="e">
        <f xml:space="preserve"> SUM(L59, N59, R59, T59,#REF!)</f>
        <v>#REF!</v>
      </c>
      <c r="AF59" s="171"/>
      <c r="AG59" s="171"/>
      <c r="AH59" s="171"/>
      <c r="AI59" s="115"/>
      <c r="AJ59" s="115"/>
      <c r="AK59" s="138"/>
      <c r="AL59" s="149" t="s">
        <v>111</v>
      </c>
      <c r="AM59" s="98">
        <f t="shared" si="39"/>
        <v>0</v>
      </c>
      <c r="AN59" s="110"/>
      <c r="AO59" s="135"/>
      <c r="AP59" s="92">
        <f t="shared" si="40"/>
        <v>0</v>
      </c>
      <c r="AQ59" s="120"/>
      <c r="AR59" s="110"/>
      <c r="AS59" s="110"/>
      <c r="AT59" s="172"/>
      <c r="AU59" s="94">
        <f t="shared" si="41"/>
        <v>0</v>
      </c>
      <c r="AV59" s="150"/>
      <c r="AW59" s="150"/>
      <c r="AX59" s="130"/>
      <c r="AY59" s="102">
        <f t="shared" si="57"/>
        <v>0</v>
      </c>
      <c r="AZ59" s="115"/>
      <c r="BA59" s="115"/>
      <c r="BB59" s="115"/>
      <c r="BC59" s="115"/>
      <c r="BD59" s="108"/>
      <c r="BE59" s="108"/>
      <c r="BF59" s="91">
        <f t="shared" si="43"/>
        <v>0</v>
      </c>
      <c r="BG59" s="108"/>
      <c r="BH59" s="108"/>
      <c r="BI59" s="108"/>
      <c r="BJ59" s="108"/>
      <c r="BK59" s="108"/>
      <c r="BL59" s="108"/>
      <c r="BM59" s="108"/>
      <c r="BN59" s="91">
        <f t="shared" si="60"/>
        <v>0</v>
      </c>
      <c r="BO59" s="108"/>
      <c r="BP59" s="91">
        <f t="shared" si="61"/>
        <v>0</v>
      </c>
      <c r="BQ59" s="92">
        <f t="shared" si="80"/>
        <v>0</v>
      </c>
      <c r="BR59" s="115"/>
      <c r="BS59" s="108"/>
      <c r="BT59" s="108"/>
      <c r="BU59" s="108"/>
      <c r="BV59" s="115"/>
      <c r="BW59" s="108"/>
      <c r="BX59" s="108"/>
      <c r="BY59" s="108"/>
      <c r="BZ59" s="108"/>
      <c r="CA59" s="91">
        <f t="shared" si="62"/>
        <v>0</v>
      </c>
      <c r="CB59" s="92">
        <f t="shared" si="81"/>
        <v>0</v>
      </c>
      <c r="CC59" s="110"/>
      <c r="CD59" s="110"/>
      <c r="CE59" s="92">
        <f t="shared" si="46"/>
        <v>0</v>
      </c>
      <c r="CF59" s="115"/>
      <c r="CG59" s="109"/>
      <c r="CH59" s="103"/>
      <c r="CI59" s="103"/>
      <c r="CJ59" s="103"/>
    </row>
    <row r="60" spans="1:88" s="7" customFormat="1" ht="30.75" customHeight="1" x14ac:dyDescent="0.25">
      <c r="A60" s="131">
        <v>340</v>
      </c>
      <c r="B60" s="140" t="s">
        <v>162</v>
      </c>
      <c r="C60" s="91">
        <f t="shared" si="86"/>
        <v>140.21</v>
      </c>
      <c r="D60" s="92" t="e">
        <f t="shared" si="79"/>
        <v>#REF!</v>
      </c>
      <c r="E60" s="92">
        <f>SUM(E61:E64)</f>
        <v>0</v>
      </c>
      <c r="F60" s="92">
        <f>SUM(F61:F64)</f>
        <v>0</v>
      </c>
      <c r="G60" s="92">
        <f>SUM(G61:G64)</f>
        <v>0</v>
      </c>
      <c r="H60" s="92">
        <f t="shared" si="36"/>
        <v>0</v>
      </c>
      <c r="I60" s="92">
        <f t="shared" ref="I60:O60" si="88">SUM(I61:I64)</f>
        <v>0</v>
      </c>
      <c r="J60" s="92">
        <f t="shared" si="88"/>
        <v>0</v>
      </c>
      <c r="K60" s="92">
        <f t="shared" si="88"/>
        <v>0</v>
      </c>
      <c r="L60" s="92">
        <f t="shared" si="88"/>
        <v>0</v>
      </c>
      <c r="M60" s="92">
        <f t="shared" si="88"/>
        <v>0</v>
      </c>
      <c r="N60" s="92">
        <f t="shared" si="88"/>
        <v>0</v>
      </c>
      <c r="O60" s="92">
        <f t="shared" si="88"/>
        <v>0</v>
      </c>
      <c r="P60" s="93">
        <f t="shared" si="37"/>
        <v>0</v>
      </c>
      <c r="Q60" s="92">
        <f>SUM(Q61:Q64)</f>
        <v>0</v>
      </c>
      <c r="R60" s="91">
        <f>SUM(R61:R64)</f>
        <v>0</v>
      </c>
      <c r="S60" s="91">
        <f>SUM(S61:S64)</f>
        <v>0</v>
      </c>
      <c r="T60" s="110">
        <f>SUM(T61:T64)</f>
        <v>0</v>
      </c>
      <c r="U60" s="104">
        <v>0</v>
      </c>
      <c r="V60" s="91"/>
      <c r="W60" s="91">
        <f>SUM(W62:W64)</f>
        <v>100.64999999999999</v>
      </c>
      <c r="X60" s="91"/>
      <c r="Y60" s="91"/>
      <c r="Z60" s="91"/>
      <c r="AA60" s="91">
        <f>W60</f>
        <v>100.64999999999999</v>
      </c>
      <c r="AB60" s="91"/>
      <c r="AC60" s="95">
        <f>AA60</f>
        <v>100.64999999999999</v>
      </c>
      <c r="AD60" s="95">
        <f t="shared" si="78"/>
        <v>100.64999999999999</v>
      </c>
      <c r="AE60" s="92" t="e">
        <f xml:space="preserve"> SUM(L60, N60, R60, T60,#REF!)</f>
        <v>#REF!</v>
      </c>
      <c r="AF60" s="92">
        <f>SUM(AF61:AF64)</f>
        <v>0</v>
      </c>
      <c r="AG60" s="92">
        <f>SUM(AG61:AG64)</f>
        <v>6.5490000000000004</v>
      </c>
      <c r="AH60" s="92">
        <f>SUM(AH61:AH64)</f>
        <v>0</v>
      </c>
      <c r="AI60" s="92">
        <f>SUM(AI61:AI64)</f>
        <v>0</v>
      </c>
      <c r="AJ60" s="115">
        <f>SUM(AJ61:AJ64)</f>
        <v>0</v>
      </c>
      <c r="AK60" s="133">
        <v>340</v>
      </c>
      <c r="AL60" s="145" t="s">
        <v>162</v>
      </c>
      <c r="AM60" s="98">
        <f t="shared" si="39"/>
        <v>6.5490000000000004</v>
      </c>
      <c r="AN60" s="92">
        <f>SUM(AN61:AN64)</f>
        <v>0</v>
      </c>
      <c r="AO60" s="92">
        <f>SUM(AO61:AO64)</f>
        <v>0</v>
      </c>
      <c r="AP60" s="92">
        <f t="shared" si="40"/>
        <v>0</v>
      </c>
      <c r="AQ60" s="100">
        <f>SUM(AQ61:AQ64)</f>
        <v>0</v>
      </c>
      <c r="AR60" s="92"/>
      <c r="AS60" s="92"/>
      <c r="AT60" s="92">
        <f>SUM(AT61:AT64)</f>
        <v>0</v>
      </c>
      <c r="AU60" s="94">
        <f t="shared" si="41"/>
        <v>0</v>
      </c>
      <c r="AV60" s="92">
        <f>SUM(AV61:AV64)</f>
        <v>0</v>
      </c>
      <c r="AW60" s="92"/>
      <c r="AX60" s="130"/>
      <c r="AY60" s="102">
        <f t="shared" si="57"/>
        <v>0</v>
      </c>
      <c r="AZ60" s="91">
        <f>SUM(AZ61:AZ64)</f>
        <v>0</v>
      </c>
      <c r="BA60" s="91"/>
      <c r="BB60" s="91">
        <f>SUM(BB61:BB64)</f>
        <v>0</v>
      </c>
      <c r="BC60" s="91">
        <f>SUM(BC61:BC64)</f>
        <v>0</v>
      </c>
      <c r="BD60" s="91">
        <f>SUM(BD61:BD64)</f>
        <v>0</v>
      </c>
      <c r="BE60" s="91">
        <f>SUM(BE61:BE64)</f>
        <v>0</v>
      </c>
      <c r="BF60" s="91">
        <f t="shared" si="43"/>
        <v>0</v>
      </c>
      <c r="BG60" s="92">
        <f t="shared" ref="BG60:BM60" si="89">SUM(BG61:BG64)</f>
        <v>0</v>
      </c>
      <c r="BH60" s="92">
        <f t="shared" si="89"/>
        <v>0</v>
      </c>
      <c r="BI60" s="92">
        <f t="shared" si="89"/>
        <v>0</v>
      </c>
      <c r="BJ60" s="92">
        <f t="shared" ref="BJ60" si="90">SUM(BJ61:BJ64)</f>
        <v>24.010999999999999</v>
      </c>
      <c r="BK60" s="92">
        <f t="shared" si="89"/>
        <v>0</v>
      </c>
      <c r="BL60" s="92">
        <f t="shared" si="89"/>
        <v>0</v>
      </c>
      <c r="BM60" s="92">
        <f t="shared" si="89"/>
        <v>0</v>
      </c>
      <c r="BN60" s="91">
        <f t="shared" si="60"/>
        <v>24.010999999999999</v>
      </c>
      <c r="BO60" s="92">
        <f>SUM(BO61:BO64)</f>
        <v>0</v>
      </c>
      <c r="BP60" s="91">
        <f t="shared" si="61"/>
        <v>24.010999999999999</v>
      </c>
      <c r="BQ60" s="92">
        <f t="shared" si="80"/>
        <v>0</v>
      </c>
      <c r="BR60" s="91">
        <f t="shared" ref="BR60:BZ60" si="91">SUM(BR61:BR64)</f>
        <v>0</v>
      </c>
      <c r="BS60" s="91">
        <f t="shared" si="91"/>
        <v>0</v>
      </c>
      <c r="BT60" s="91">
        <f t="shared" si="91"/>
        <v>0</v>
      </c>
      <c r="BU60" s="91">
        <f t="shared" si="91"/>
        <v>0</v>
      </c>
      <c r="BV60" s="91">
        <f t="shared" si="91"/>
        <v>1</v>
      </c>
      <c r="BW60" s="91">
        <f t="shared" si="91"/>
        <v>0</v>
      </c>
      <c r="BX60" s="91">
        <f t="shared" si="91"/>
        <v>0</v>
      </c>
      <c r="BY60" s="91">
        <f t="shared" si="91"/>
        <v>0</v>
      </c>
      <c r="BZ60" s="91">
        <f t="shared" si="91"/>
        <v>0</v>
      </c>
      <c r="CA60" s="91">
        <f t="shared" si="62"/>
        <v>1</v>
      </c>
      <c r="CB60" s="92">
        <f t="shared" si="81"/>
        <v>0</v>
      </c>
      <c r="CC60" s="92">
        <f>SUM(CC61:CC64)</f>
        <v>8</v>
      </c>
      <c r="CD60" s="92">
        <f>SUM(CD61:CD64)</f>
        <v>0</v>
      </c>
      <c r="CE60" s="92">
        <f t="shared" si="46"/>
        <v>8</v>
      </c>
      <c r="CF60" s="115">
        <f>SUM(CF61:CF64)</f>
        <v>0</v>
      </c>
      <c r="CG60" s="115">
        <f>SUM(CG61:CG64)</f>
        <v>0</v>
      </c>
      <c r="CH60" s="103"/>
      <c r="CI60" s="103"/>
      <c r="CJ60" s="103"/>
    </row>
    <row r="61" spans="1:88" s="7" customFormat="1" ht="23.1" customHeight="1" x14ac:dyDescent="0.25">
      <c r="A61" s="141"/>
      <c r="B61" s="137" t="s">
        <v>163</v>
      </c>
      <c r="C61" s="91">
        <f t="shared" si="86"/>
        <v>0</v>
      </c>
      <c r="D61" s="92" t="e">
        <f t="shared" si="79"/>
        <v>#REF!</v>
      </c>
      <c r="E61" s="108"/>
      <c r="F61" s="108"/>
      <c r="G61" s="108"/>
      <c r="H61" s="92">
        <f t="shared" si="36"/>
        <v>0</v>
      </c>
      <c r="I61" s="108"/>
      <c r="J61" s="108"/>
      <c r="K61" s="109"/>
      <c r="L61" s="110"/>
      <c r="M61" s="111"/>
      <c r="N61" s="112"/>
      <c r="O61" s="112"/>
      <c r="P61" s="93">
        <f t="shared" si="37"/>
        <v>0</v>
      </c>
      <c r="Q61" s="111"/>
      <c r="R61" s="111"/>
      <c r="S61" s="113"/>
      <c r="T61" s="112"/>
      <c r="U61" s="114"/>
      <c r="V61" s="115"/>
      <c r="W61" s="115"/>
      <c r="X61" s="115"/>
      <c r="Y61" s="115"/>
      <c r="Z61" s="115"/>
      <c r="AA61" s="115"/>
      <c r="AB61" s="115"/>
      <c r="AC61" s="95">
        <f>SUM(S61:AB61)</f>
        <v>0</v>
      </c>
      <c r="AD61" s="95">
        <f t="shared" si="78"/>
        <v>0</v>
      </c>
      <c r="AE61" s="92" t="e">
        <f xml:space="preserve"> SUM(L61, N61, R61, T61,#REF!)</f>
        <v>#REF!</v>
      </c>
      <c r="AF61" s="108"/>
      <c r="AG61" s="108"/>
      <c r="AH61" s="108"/>
      <c r="AI61" s="115"/>
      <c r="AJ61" s="115"/>
      <c r="AK61" s="142"/>
      <c r="AL61" s="139" t="s">
        <v>163</v>
      </c>
      <c r="AM61" s="98">
        <f t="shared" si="39"/>
        <v>0</v>
      </c>
      <c r="AN61" s="110"/>
      <c r="AO61" s="135"/>
      <c r="AP61" s="92">
        <f t="shared" si="40"/>
        <v>0</v>
      </c>
      <c r="AQ61" s="120"/>
      <c r="AR61" s="110"/>
      <c r="AS61" s="110"/>
      <c r="AT61" s="122"/>
      <c r="AU61" s="94">
        <f t="shared" si="41"/>
        <v>0</v>
      </c>
      <c r="AV61" s="122"/>
      <c r="AW61" s="122"/>
      <c r="AX61" s="92"/>
      <c r="AY61" s="102">
        <f t="shared" si="57"/>
        <v>0</v>
      </c>
      <c r="AZ61" s="115"/>
      <c r="BA61" s="115"/>
      <c r="BB61" s="115"/>
      <c r="BC61" s="115"/>
      <c r="BD61" s="108"/>
      <c r="BE61" s="108"/>
      <c r="BF61" s="91">
        <f t="shared" si="43"/>
        <v>0</v>
      </c>
      <c r="BG61" s="108"/>
      <c r="BH61" s="108"/>
      <c r="BI61" s="108"/>
      <c r="BJ61" s="108"/>
      <c r="BK61" s="108"/>
      <c r="BL61" s="108"/>
      <c r="BM61" s="108"/>
      <c r="BN61" s="91">
        <f t="shared" si="60"/>
        <v>0</v>
      </c>
      <c r="BO61" s="108"/>
      <c r="BP61" s="91">
        <f t="shared" si="61"/>
        <v>0</v>
      </c>
      <c r="BQ61" s="92">
        <f t="shared" si="80"/>
        <v>0</v>
      </c>
      <c r="BR61" s="115"/>
      <c r="BS61" s="108"/>
      <c r="BT61" s="108"/>
      <c r="BU61" s="108"/>
      <c r="BV61" s="115"/>
      <c r="BW61" s="108"/>
      <c r="BX61" s="108"/>
      <c r="BY61" s="108"/>
      <c r="BZ61" s="108"/>
      <c r="CA61" s="91">
        <f t="shared" si="62"/>
        <v>0</v>
      </c>
      <c r="CB61" s="92">
        <f t="shared" si="81"/>
        <v>0</v>
      </c>
      <c r="CC61" s="110"/>
      <c r="CD61" s="110"/>
      <c r="CE61" s="92">
        <f t="shared" si="46"/>
        <v>0</v>
      </c>
      <c r="CF61" s="115"/>
      <c r="CG61" s="109"/>
      <c r="CH61" s="103"/>
      <c r="CI61" s="103"/>
      <c r="CJ61" s="103"/>
    </row>
    <row r="62" spans="1:88" s="7" customFormat="1" ht="23.1" customHeight="1" x14ac:dyDescent="0.25">
      <c r="A62" s="141"/>
      <c r="B62" s="137" t="s">
        <v>164</v>
      </c>
      <c r="C62" s="91">
        <f t="shared" si="86"/>
        <v>90.611999999999995</v>
      </c>
      <c r="D62" s="92" t="e">
        <f t="shared" si="79"/>
        <v>#REF!</v>
      </c>
      <c r="E62" s="108"/>
      <c r="F62" s="108"/>
      <c r="G62" s="108"/>
      <c r="H62" s="92">
        <f t="shared" si="36"/>
        <v>0</v>
      </c>
      <c r="I62" s="108"/>
      <c r="J62" s="108"/>
      <c r="K62" s="109"/>
      <c r="L62" s="110"/>
      <c r="M62" s="111"/>
      <c r="N62" s="112"/>
      <c r="O62" s="112"/>
      <c r="P62" s="93">
        <f t="shared" si="37"/>
        <v>0</v>
      </c>
      <c r="Q62" s="111"/>
      <c r="R62" s="111"/>
      <c r="S62" s="113"/>
      <c r="T62" s="112"/>
      <c r="U62" s="114"/>
      <c r="V62" s="115"/>
      <c r="W62" s="112">
        <v>90.611999999999995</v>
      </c>
      <c r="X62" s="115"/>
      <c r="Y62" s="115"/>
      <c r="Z62" s="115"/>
      <c r="AA62" s="115">
        <f>W62</f>
        <v>90.611999999999995</v>
      </c>
      <c r="AB62" s="115"/>
      <c r="AC62" s="95">
        <f>AA62</f>
        <v>90.611999999999995</v>
      </c>
      <c r="AD62" s="95">
        <f t="shared" si="78"/>
        <v>90.611999999999995</v>
      </c>
      <c r="AE62" s="92" t="e">
        <f xml:space="preserve"> SUM(L62, N62, R62, T62,#REF!)</f>
        <v>#REF!</v>
      </c>
      <c r="AF62" s="108"/>
      <c r="AG62" s="108"/>
      <c r="AH62" s="108"/>
      <c r="AI62" s="115"/>
      <c r="AJ62" s="115"/>
      <c r="AK62" s="142"/>
      <c r="AL62" s="139" t="s">
        <v>164</v>
      </c>
      <c r="AM62" s="98">
        <f t="shared" si="39"/>
        <v>0</v>
      </c>
      <c r="AN62" s="110"/>
      <c r="AO62" s="135"/>
      <c r="AP62" s="92">
        <f t="shared" si="40"/>
        <v>0</v>
      </c>
      <c r="AQ62" s="120"/>
      <c r="AR62" s="110"/>
      <c r="AS62" s="110"/>
      <c r="AT62" s="122"/>
      <c r="AU62" s="94">
        <f t="shared" si="41"/>
        <v>0</v>
      </c>
      <c r="AV62" s="122"/>
      <c r="AW62" s="122"/>
      <c r="AX62" s="92"/>
      <c r="AY62" s="102">
        <f t="shared" si="57"/>
        <v>0</v>
      </c>
      <c r="AZ62" s="115"/>
      <c r="BA62" s="115"/>
      <c r="BB62" s="115"/>
      <c r="BC62" s="115"/>
      <c r="BD62" s="108"/>
      <c r="BE62" s="108"/>
      <c r="BF62" s="91">
        <f t="shared" si="43"/>
        <v>0</v>
      </c>
      <c r="BG62" s="108"/>
      <c r="BH62" s="108"/>
      <c r="BI62" s="108"/>
      <c r="BJ62" s="108"/>
      <c r="BK62" s="108"/>
      <c r="BL62" s="108"/>
      <c r="BM62" s="108"/>
      <c r="BN62" s="91">
        <f t="shared" si="60"/>
        <v>0</v>
      </c>
      <c r="BO62" s="108"/>
      <c r="BP62" s="91">
        <f t="shared" si="61"/>
        <v>0</v>
      </c>
      <c r="BQ62" s="92">
        <f t="shared" si="80"/>
        <v>0</v>
      </c>
      <c r="BR62" s="115"/>
      <c r="BS62" s="108"/>
      <c r="BT62" s="108"/>
      <c r="BU62" s="108"/>
      <c r="BV62" s="115"/>
      <c r="BW62" s="108"/>
      <c r="BX62" s="108"/>
      <c r="BY62" s="108"/>
      <c r="BZ62" s="108"/>
      <c r="CA62" s="91">
        <f t="shared" si="62"/>
        <v>0</v>
      </c>
      <c r="CB62" s="92">
        <f t="shared" si="81"/>
        <v>0</v>
      </c>
      <c r="CC62" s="110"/>
      <c r="CD62" s="110"/>
      <c r="CE62" s="92">
        <f t="shared" si="46"/>
        <v>0</v>
      </c>
      <c r="CF62" s="115"/>
      <c r="CG62" s="109"/>
      <c r="CH62" s="103"/>
      <c r="CI62" s="103"/>
      <c r="CJ62" s="103"/>
    </row>
    <row r="63" spans="1:88" s="7" customFormat="1" ht="23.1" customHeight="1" x14ac:dyDescent="0.25">
      <c r="A63" s="141"/>
      <c r="B63" s="137" t="s">
        <v>165</v>
      </c>
      <c r="C63" s="91">
        <f t="shared" si="86"/>
        <v>0</v>
      </c>
      <c r="D63" s="92" t="e">
        <f t="shared" si="79"/>
        <v>#REF!</v>
      </c>
      <c r="E63" s="108"/>
      <c r="F63" s="108"/>
      <c r="G63" s="108"/>
      <c r="H63" s="92">
        <f t="shared" si="36"/>
        <v>0</v>
      </c>
      <c r="I63" s="108"/>
      <c r="J63" s="108"/>
      <c r="K63" s="109"/>
      <c r="L63" s="110"/>
      <c r="M63" s="111"/>
      <c r="N63" s="112"/>
      <c r="O63" s="112"/>
      <c r="P63" s="93">
        <f t="shared" si="37"/>
        <v>0</v>
      </c>
      <c r="Q63" s="111"/>
      <c r="R63" s="111"/>
      <c r="S63" s="113"/>
      <c r="T63" s="112"/>
      <c r="U63" s="114"/>
      <c r="V63" s="115"/>
      <c r="W63" s="115"/>
      <c r="X63" s="115"/>
      <c r="Y63" s="115"/>
      <c r="Z63" s="115"/>
      <c r="AA63" s="115">
        <f>W63</f>
        <v>0</v>
      </c>
      <c r="AB63" s="115"/>
      <c r="AC63" s="95">
        <f>AA63</f>
        <v>0</v>
      </c>
      <c r="AD63" s="95">
        <f t="shared" si="78"/>
        <v>0</v>
      </c>
      <c r="AE63" s="92" t="e">
        <f xml:space="preserve"> SUM(L63, N63, R63, T63,#REF!)</f>
        <v>#REF!</v>
      </c>
      <c r="AF63" s="108"/>
      <c r="AG63" s="108"/>
      <c r="AH63" s="108"/>
      <c r="AI63" s="115"/>
      <c r="AJ63" s="115"/>
      <c r="AK63" s="142"/>
      <c r="AL63" s="139" t="s">
        <v>166</v>
      </c>
      <c r="AM63" s="98">
        <f t="shared" si="39"/>
        <v>0</v>
      </c>
      <c r="AN63" s="110"/>
      <c r="AO63" s="135"/>
      <c r="AP63" s="92">
        <f t="shared" si="40"/>
        <v>0</v>
      </c>
      <c r="AQ63" s="120"/>
      <c r="AR63" s="110"/>
      <c r="AS63" s="110"/>
      <c r="AT63" s="122"/>
      <c r="AU63" s="94">
        <f t="shared" si="41"/>
        <v>0</v>
      </c>
      <c r="AV63" s="122"/>
      <c r="AW63" s="122"/>
      <c r="AX63" s="92"/>
      <c r="AY63" s="102">
        <f t="shared" si="57"/>
        <v>0</v>
      </c>
      <c r="AZ63" s="115"/>
      <c r="BA63" s="115"/>
      <c r="BB63" s="115"/>
      <c r="BC63" s="115"/>
      <c r="BD63" s="108"/>
      <c r="BE63" s="108"/>
      <c r="BF63" s="91">
        <f t="shared" si="43"/>
        <v>0</v>
      </c>
      <c r="BG63" s="108"/>
      <c r="BH63" s="108"/>
      <c r="BI63" s="108"/>
      <c r="BJ63" s="108"/>
      <c r="BK63" s="108"/>
      <c r="BL63" s="108"/>
      <c r="BM63" s="108"/>
      <c r="BN63" s="91">
        <f t="shared" si="60"/>
        <v>0</v>
      </c>
      <c r="BO63" s="108"/>
      <c r="BP63" s="91">
        <f t="shared" si="61"/>
        <v>0</v>
      </c>
      <c r="BQ63" s="92">
        <f t="shared" si="80"/>
        <v>0</v>
      </c>
      <c r="BR63" s="115"/>
      <c r="BS63" s="108"/>
      <c r="BT63" s="108"/>
      <c r="BU63" s="108"/>
      <c r="BV63" s="115"/>
      <c r="BW63" s="108"/>
      <c r="BX63" s="108"/>
      <c r="BY63" s="108"/>
      <c r="BZ63" s="108"/>
      <c r="CA63" s="91">
        <f t="shared" si="62"/>
        <v>0</v>
      </c>
      <c r="CB63" s="92">
        <f t="shared" si="81"/>
        <v>0</v>
      </c>
      <c r="CC63" s="110"/>
      <c r="CD63" s="110"/>
      <c r="CE63" s="92">
        <f t="shared" si="46"/>
        <v>0</v>
      </c>
      <c r="CF63" s="115"/>
      <c r="CG63" s="109"/>
      <c r="CH63" s="103"/>
      <c r="CI63" s="103"/>
      <c r="CJ63" s="103"/>
    </row>
    <row r="64" spans="1:88" s="7" customFormat="1" ht="23.1" customHeight="1" x14ac:dyDescent="0.25">
      <c r="A64" s="131"/>
      <c r="B64" s="173" t="s">
        <v>167</v>
      </c>
      <c r="C64" s="174">
        <f t="shared" si="86"/>
        <v>49.597999999999999</v>
      </c>
      <c r="D64" s="175" t="e">
        <f t="shared" si="79"/>
        <v>#REF!</v>
      </c>
      <c r="E64" s="176"/>
      <c r="F64" s="176"/>
      <c r="G64" s="176"/>
      <c r="H64" s="175">
        <f t="shared" si="36"/>
        <v>0</v>
      </c>
      <c r="I64" s="177"/>
      <c r="J64" s="177"/>
      <c r="K64" s="109"/>
      <c r="L64" s="110"/>
      <c r="M64" s="111"/>
      <c r="N64" s="112"/>
      <c r="O64" s="112"/>
      <c r="P64" s="174">
        <f t="shared" si="37"/>
        <v>0</v>
      </c>
      <c r="Q64" s="111"/>
      <c r="R64" s="111"/>
      <c r="S64" s="113"/>
      <c r="T64" s="112"/>
      <c r="U64" s="178"/>
      <c r="V64" s="115"/>
      <c r="W64" s="112">
        <v>10.038</v>
      </c>
      <c r="X64" s="115"/>
      <c r="Y64" s="115"/>
      <c r="Z64" s="115"/>
      <c r="AA64" s="115">
        <f>W64</f>
        <v>10.038</v>
      </c>
      <c r="AB64" s="115"/>
      <c r="AC64" s="95">
        <f>AA64</f>
        <v>10.038</v>
      </c>
      <c r="AD64" s="95">
        <f t="shared" si="78"/>
        <v>10.038</v>
      </c>
      <c r="AE64" s="92" t="e">
        <f xml:space="preserve"> SUM(L64, N64, R64, T64,#REF!)</f>
        <v>#REF!</v>
      </c>
      <c r="AF64" s="176"/>
      <c r="AG64" s="176">
        <v>6.5490000000000004</v>
      </c>
      <c r="AH64" s="176"/>
      <c r="AI64" s="179"/>
      <c r="AJ64" s="179"/>
      <c r="AK64" s="180"/>
      <c r="AL64" s="181" t="s">
        <v>167</v>
      </c>
      <c r="AM64" s="182">
        <f t="shared" si="39"/>
        <v>6.5490000000000004</v>
      </c>
      <c r="AN64" s="183"/>
      <c r="AO64" s="184"/>
      <c r="AP64" s="92">
        <f t="shared" si="40"/>
        <v>0</v>
      </c>
      <c r="AQ64" s="120"/>
      <c r="AR64" s="110"/>
      <c r="AS64" s="110"/>
      <c r="AT64" s="185"/>
      <c r="AU64" s="94">
        <f t="shared" si="41"/>
        <v>0</v>
      </c>
      <c r="AV64" s="122"/>
      <c r="AW64" s="122"/>
      <c r="AX64" s="92"/>
      <c r="AY64" s="102">
        <f t="shared" si="57"/>
        <v>0</v>
      </c>
      <c r="AZ64" s="115"/>
      <c r="BA64" s="115"/>
      <c r="BB64" s="115"/>
      <c r="BC64" s="112"/>
      <c r="BD64" s="108"/>
      <c r="BE64" s="108"/>
      <c r="BF64" s="91">
        <f t="shared" si="43"/>
        <v>0</v>
      </c>
      <c r="BG64" s="108"/>
      <c r="BH64" s="108"/>
      <c r="BI64" s="108"/>
      <c r="BJ64" s="108">
        <v>24.010999999999999</v>
      </c>
      <c r="BK64" s="108"/>
      <c r="BL64" s="108"/>
      <c r="BM64" s="108"/>
      <c r="BN64" s="174">
        <f t="shared" si="60"/>
        <v>24.010999999999999</v>
      </c>
      <c r="BO64" s="176"/>
      <c r="BP64" s="174">
        <f t="shared" si="61"/>
        <v>24.010999999999999</v>
      </c>
      <c r="BQ64" s="92">
        <f t="shared" si="80"/>
        <v>0</v>
      </c>
      <c r="BR64" s="115"/>
      <c r="BS64" s="108"/>
      <c r="BT64" s="108"/>
      <c r="BU64" s="108"/>
      <c r="BV64" s="112">
        <v>1</v>
      </c>
      <c r="BW64" s="108"/>
      <c r="BX64" s="176"/>
      <c r="BY64" s="176"/>
      <c r="BZ64" s="176"/>
      <c r="CA64" s="174">
        <f t="shared" si="62"/>
        <v>1</v>
      </c>
      <c r="CB64" s="175">
        <f t="shared" si="81"/>
        <v>0</v>
      </c>
      <c r="CC64" s="183">
        <v>8</v>
      </c>
      <c r="CD64" s="183"/>
      <c r="CE64" s="92">
        <f t="shared" si="46"/>
        <v>8</v>
      </c>
      <c r="CF64" s="115"/>
      <c r="CG64" s="109"/>
      <c r="CH64" s="103"/>
      <c r="CI64" s="103"/>
      <c r="CJ64" s="103"/>
    </row>
    <row r="65" spans="1:88" s="7" customFormat="1" ht="24" customHeight="1" x14ac:dyDescent="0.25">
      <c r="A65" s="186"/>
      <c r="B65" s="187" t="s">
        <v>168</v>
      </c>
      <c r="C65" s="188">
        <f>AD65+AM65+AP65+AU65+AX65+BP65+CA65+CE65+CF65</f>
        <v>3746.7429999999999</v>
      </c>
      <c r="D65" s="189" t="e">
        <f t="shared" si="79"/>
        <v>#REF!</v>
      </c>
      <c r="E65" s="189">
        <f>SUM(E10, E11, E16, E17, E41, E46, E48, E52, E57)</f>
        <v>550.42899999999997</v>
      </c>
      <c r="F65" s="189">
        <f>SUM(F10, F11, F16, F17, F41, F46, F48, F52, F57)</f>
        <v>0</v>
      </c>
      <c r="G65" s="189">
        <f>SUM(G10, G11, G16, G17, G41, G46, G48, G52, G57)</f>
        <v>210.42</v>
      </c>
      <c r="H65" s="190">
        <f t="shared" si="36"/>
        <v>760.84899999999993</v>
      </c>
      <c r="I65" s="189">
        <f t="shared" ref="I65:O65" si="92">SUM(I10, I11, I16, I17, I41, I46, I48, I52, I57)</f>
        <v>413.084</v>
      </c>
      <c r="J65" s="189">
        <f t="shared" si="92"/>
        <v>0</v>
      </c>
      <c r="K65" s="189">
        <f t="shared" si="92"/>
        <v>0</v>
      </c>
      <c r="L65" s="189">
        <f t="shared" si="92"/>
        <v>135.44999999999999</v>
      </c>
      <c r="M65" s="189">
        <f t="shared" si="92"/>
        <v>0</v>
      </c>
      <c r="N65" s="189">
        <f t="shared" si="92"/>
        <v>0</v>
      </c>
      <c r="O65" s="189">
        <f t="shared" si="92"/>
        <v>0</v>
      </c>
      <c r="P65" s="188">
        <f t="shared" si="37"/>
        <v>548.53399999999999</v>
      </c>
      <c r="Q65" s="189">
        <f>Q46</f>
        <v>2.4039999999999999</v>
      </c>
      <c r="R65" s="190" t="e">
        <f>SUM(R10:R11, R16:R17, R41, R48, R52, R57)</f>
        <v>#REF!</v>
      </c>
      <c r="S65" s="191">
        <f>SUM(S10:S11, S16:S17, S41, S48, S52, S57)</f>
        <v>459.50900000000001</v>
      </c>
      <c r="T65" s="190">
        <f>SUM(T10:T11, T16:T17, T41, T48, T52, T57)</f>
        <v>0</v>
      </c>
      <c r="U65" s="192">
        <f>SUM(U52)</f>
        <v>9.0259999999999998</v>
      </c>
      <c r="V65" s="193">
        <f>V16</f>
        <v>161.05000000000001</v>
      </c>
      <c r="W65" s="193">
        <f>W17+W57</f>
        <v>179.89999999999998</v>
      </c>
      <c r="X65" s="193">
        <f>X21</f>
        <v>50</v>
      </c>
      <c r="Y65" s="193">
        <f>Y52</f>
        <v>1.5</v>
      </c>
      <c r="Z65" s="193">
        <f>Z52</f>
        <v>2.5129999999999999</v>
      </c>
      <c r="AA65" s="193">
        <f>Z65+Y65+X65+W65+V65+S65</f>
        <v>854.47199999999998</v>
      </c>
      <c r="AB65" s="194">
        <f>AB52</f>
        <v>0</v>
      </c>
      <c r="AC65" s="95">
        <f>AB65+AA65</f>
        <v>854.47199999999998</v>
      </c>
      <c r="AD65" s="95">
        <f>H65+P65+Q65+AA65</f>
        <v>2166.259</v>
      </c>
      <c r="AE65" s="195" t="e">
        <f xml:space="preserve"> SUM(L65, N65, R65, T65,#REF!)</f>
        <v>#REF!</v>
      </c>
      <c r="AF65" s="196">
        <f>SUM(AF10, AF11, AF16, AF17, AF41, AF46, AF48, AF52, AF57)</f>
        <v>59.923999999999999</v>
      </c>
      <c r="AG65" s="196">
        <f>SUM(AG10, AG11, AG16, AG17, AG41, AG46, AG48, AG52, AG57)</f>
        <v>6.5490000000000004</v>
      </c>
      <c r="AH65" s="196">
        <f>SUM(AH10, AH11, AH16, AH17, AH41, AH46, AH48, AH52, AH57)</f>
        <v>18.027000000000001</v>
      </c>
      <c r="AI65" s="196">
        <f>SUM(AI10, AI11, AI16, AI17, AI41, AI46, AI48, AI52, AI57)</f>
        <v>0</v>
      </c>
      <c r="AJ65" s="197">
        <f>SUM(AJ10:AJ11, AJ16:AJ17, AJ41, AJ48, AJ52, AJ57)</f>
        <v>43286</v>
      </c>
      <c r="AK65" s="198"/>
      <c r="AL65" s="199" t="s">
        <v>168</v>
      </c>
      <c r="AM65" s="200">
        <f t="shared" si="39"/>
        <v>84.5</v>
      </c>
      <c r="AN65" s="197">
        <f>SUM(AN10, AN11, AN16, AN17, AN41, AN46, AN48, AN52, AN57)</f>
        <v>1.1000000000000001</v>
      </c>
      <c r="AO65" s="197">
        <f>SUM(AO10, AO11, AO16, AO17, AO41, AO46, AO48, AO52, AO57)</f>
        <v>1.1000000000000001</v>
      </c>
      <c r="AP65" s="92">
        <f t="shared" si="40"/>
        <v>2.2000000000000002</v>
      </c>
      <c r="AQ65" s="92">
        <f>SUM(AQ10, AQ11, AQ16, AQ17, AQ41, AQ46, AQ48, AQ52, AQ57)</f>
        <v>0</v>
      </c>
      <c r="AR65" s="92">
        <f>SUM(AR10, AR11, AR16, AR17, AR41, AR46, AR48, AR52, AR57)</f>
        <v>0</v>
      </c>
      <c r="AS65" s="92">
        <f>SUM(AS10, AS11, AS16, AS17, AS41, AS46, AS48, AS52, AS57)</f>
        <v>0</v>
      </c>
      <c r="AT65" s="197">
        <f>SUM(AT10, AT11, AT16, AT17, AT41, AT46, AT48, AT52, AT57)</f>
        <v>575.4</v>
      </c>
      <c r="AU65" s="105">
        <f t="shared" si="41"/>
        <v>575.4</v>
      </c>
      <c r="AV65" s="92">
        <f>SUM(AV10, AV11, AV16, AV17, AV41, AV46, AV48, AV52, AV57)</f>
        <v>0</v>
      </c>
      <c r="AW65" s="92">
        <f>AW17+AW57</f>
        <v>0</v>
      </c>
      <c r="AX65" s="92">
        <f>AV65+AW65</f>
        <v>0</v>
      </c>
      <c r="AY65" s="102">
        <f>SUM(AP65, AU65, AV65, AW65)</f>
        <v>577.6</v>
      </c>
      <c r="AZ65" s="191">
        <f>SUM(AZ10:AZ11, AZ16:AZ17, AZ41, AZ48, AZ52, AZ57)</f>
        <v>0</v>
      </c>
      <c r="BA65" s="190">
        <f>SUM(BA17, BA41, )</f>
        <v>0</v>
      </c>
      <c r="BB65" s="191">
        <f>SUM(BB10+BB11+BB16+BB17+BB41+BB46+BB48+BB52+BB57)</f>
        <v>0</v>
      </c>
      <c r="BC65" s="191">
        <f>SUM(BC10:BC11, BC16:BC17, BC41, BC48, BC52, BC57)</f>
        <v>68</v>
      </c>
      <c r="BD65" s="191">
        <f>SUM(BD10:BD11, BD16:BD17, BD41, BD48, BD52, BD57)</f>
        <v>0</v>
      </c>
      <c r="BE65" s="191">
        <f>SUM(BE10:BE11, BE16:BE17, BE41, BE48, BE52, BE57)</f>
        <v>0</v>
      </c>
      <c r="BF65" s="91">
        <f t="shared" si="43"/>
        <v>68</v>
      </c>
      <c r="BG65" s="191">
        <f t="shared" ref="BG65:BM65" si="93">SUM(BG10:BG11, BG16:BG17, BG41, BG48, BG52, BG57)</f>
        <v>40</v>
      </c>
      <c r="BH65" s="191">
        <f t="shared" si="93"/>
        <v>22</v>
      </c>
      <c r="BI65" s="191">
        <f t="shared" si="93"/>
        <v>105.176</v>
      </c>
      <c r="BJ65" s="191">
        <f t="shared" ref="BJ65" si="94">SUM(BJ10:BJ11, BJ16:BJ17, BJ41, BJ48, BJ52, BJ57)</f>
        <v>24.010999999999999</v>
      </c>
      <c r="BK65" s="191">
        <f t="shared" si="93"/>
        <v>8</v>
      </c>
      <c r="BL65" s="191">
        <f t="shared" si="93"/>
        <v>22.2</v>
      </c>
      <c r="BM65" s="191">
        <f t="shared" si="93"/>
        <v>1.1000000000000001</v>
      </c>
      <c r="BN65" s="95">
        <f t="shared" si="60"/>
        <v>222.48699999999997</v>
      </c>
      <c r="BO65" s="188">
        <f>SUM(BO10:BO11, BO16:BO17, BO41, BO48, BO52, BO57)</f>
        <v>0</v>
      </c>
      <c r="BP65" s="95">
        <f t="shared" si="61"/>
        <v>290.48699999999997</v>
      </c>
      <c r="BQ65" s="175">
        <f t="shared" si="80"/>
        <v>0</v>
      </c>
      <c r="BR65" s="191">
        <f t="shared" ref="BR65:BZ65" si="95">SUM(BR10:BR11, BR16:BR17, BR41, BR48, BR52, BR57)</f>
        <v>328.57900000000001</v>
      </c>
      <c r="BS65" s="191">
        <f t="shared" si="95"/>
        <v>0</v>
      </c>
      <c r="BT65" s="191">
        <f t="shared" si="95"/>
        <v>0</v>
      </c>
      <c r="BU65" s="191">
        <f t="shared" si="95"/>
        <v>97.4</v>
      </c>
      <c r="BV65" s="191">
        <f t="shared" si="95"/>
        <v>104.41699999999999</v>
      </c>
      <c r="BW65" s="191">
        <f t="shared" si="95"/>
        <v>0</v>
      </c>
      <c r="BX65" s="191">
        <f t="shared" si="95"/>
        <v>0</v>
      </c>
      <c r="BY65" s="191">
        <f t="shared" si="95"/>
        <v>53.5</v>
      </c>
      <c r="BZ65" s="191">
        <f t="shared" si="95"/>
        <v>1E-3</v>
      </c>
      <c r="CA65" s="188">
        <f t="shared" si="62"/>
        <v>583.89700000000005</v>
      </c>
      <c r="CB65" s="196">
        <f t="shared" si="81"/>
        <v>0</v>
      </c>
      <c r="CC65" s="196">
        <f>SUM(CC10+CC11+CC16+CC17+CC41+CC46+CC48+CC52+CC57)</f>
        <v>8</v>
      </c>
      <c r="CD65" s="196">
        <f>SUM(CD10+CD11+CD16+CD17+CD41+CD46+CD48+CD52+CD57)</f>
        <v>0</v>
      </c>
      <c r="CE65" s="92">
        <f t="shared" si="46"/>
        <v>8</v>
      </c>
      <c r="CF65" s="201">
        <f>SUM(CF10:CF11, CF16:CF17, CF41, CF46, CF48, CF52, CF57)</f>
        <v>36</v>
      </c>
      <c r="CG65" s="202">
        <f>SUM(CG10:CG11, CG16:CG17, CG41, CG48, CG52, CG57)</f>
        <v>0</v>
      </c>
      <c r="CH65" s="103"/>
      <c r="CI65" s="103"/>
      <c r="CJ65" s="103"/>
    </row>
    <row r="66" spans="1:88" x14ac:dyDescent="0.2"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 t="s">
        <v>159</v>
      </c>
      <c r="AA66" s="203"/>
      <c r="AB66" s="203"/>
      <c r="AC66" s="203"/>
      <c r="AD66" s="203"/>
      <c r="AE66" s="203"/>
      <c r="AF66" s="203"/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4"/>
      <c r="AR66" s="203"/>
      <c r="AS66" s="203"/>
      <c r="AT66" s="203"/>
      <c r="AU66" s="203"/>
      <c r="AV66" s="203"/>
      <c r="AW66" s="203"/>
      <c r="AX66" s="205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  <c r="BI66" s="203"/>
      <c r="BJ66" s="203"/>
      <c r="BK66" s="203"/>
      <c r="BL66" s="203"/>
      <c r="BM66" s="203"/>
      <c r="BN66" s="203"/>
      <c r="BO66" s="203"/>
      <c r="BP66" s="203"/>
      <c r="BQ66" s="203"/>
      <c r="BR66" s="203"/>
      <c r="BS66" s="203"/>
      <c r="BT66" s="203"/>
      <c r="BU66" s="203"/>
      <c r="BV66" s="203"/>
      <c r="BW66" s="203"/>
      <c r="BX66" s="203"/>
      <c r="BY66" s="203"/>
      <c r="BZ66" s="203"/>
      <c r="CA66" s="203"/>
      <c r="CB66" s="203"/>
      <c r="CC66" s="203"/>
      <c r="CD66" s="203"/>
      <c r="CE66" s="203"/>
      <c r="CF66" s="203"/>
      <c r="CG66" s="203"/>
      <c r="CH66" s="203"/>
      <c r="CI66" s="203"/>
      <c r="CJ66" s="203"/>
    </row>
    <row r="67" spans="1:88" ht="20.25" x14ac:dyDescent="0.3">
      <c r="C67" s="203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/>
      <c r="AF67" s="203"/>
      <c r="AG67" s="203"/>
      <c r="AH67" s="203"/>
      <c r="AI67" s="203"/>
      <c r="AJ67" s="203"/>
      <c r="AK67" s="203"/>
      <c r="AL67" s="206" t="s">
        <v>169</v>
      </c>
      <c r="AM67" s="206"/>
      <c r="AN67" s="206"/>
      <c r="AO67" s="206"/>
      <c r="AP67" s="206"/>
      <c r="AQ67" s="207"/>
      <c r="AR67" s="206"/>
      <c r="AS67" s="206"/>
      <c r="AT67" s="206"/>
      <c r="AU67" s="206"/>
      <c r="AV67" s="206"/>
      <c r="AW67" s="206"/>
      <c r="AX67" s="206"/>
      <c r="AY67" s="203"/>
      <c r="AZ67" s="103"/>
      <c r="BA67" s="203"/>
      <c r="BB67" s="203"/>
      <c r="BC67" s="203"/>
      <c r="BD67" s="203"/>
      <c r="BE67" s="203"/>
      <c r="BF67" s="203"/>
      <c r="BG67" s="203"/>
      <c r="BH67" s="203"/>
      <c r="BI67" s="203"/>
      <c r="BJ67" s="203"/>
      <c r="BK67" s="203"/>
      <c r="BL67" s="203"/>
      <c r="BM67" s="203"/>
      <c r="BN67" s="203"/>
      <c r="BO67" s="203"/>
      <c r="BP67" s="203"/>
      <c r="BQ67" s="203"/>
      <c r="BR67" s="203"/>
      <c r="BS67" s="203"/>
      <c r="BT67" s="203"/>
      <c r="BU67" s="203"/>
      <c r="BV67" s="203"/>
      <c r="BW67" s="203"/>
      <c r="BX67" s="203"/>
      <c r="BY67" s="203"/>
      <c r="BZ67" s="203"/>
      <c r="CA67" s="203"/>
      <c r="CB67" s="203"/>
      <c r="CC67" s="203"/>
      <c r="CD67" s="203"/>
      <c r="CE67" s="203"/>
      <c r="CF67" s="203"/>
      <c r="CG67" s="203"/>
      <c r="CH67" s="203"/>
      <c r="CI67" s="203"/>
      <c r="CJ67" s="203"/>
    </row>
    <row r="68" spans="1:88" ht="38.25" customHeight="1" x14ac:dyDescent="0.3">
      <c r="B68" s="4" t="s">
        <v>170</v>
      </c>
      <c r="C68" s="205"/>
      <c r="D68" s="205"/>
      <c r="E68" s="205"/>
      <c r="F68" s="205"/>
      <c r="G68" s="205"/>
      <c r="H68" s="292" t="s">
        <v>171</v>
      </c>
      <c r="I68" s="292"/>
      <c r="J68" s="292"/>
      <c r="K68" s="205"/>
      <c r="L68" s="205"/>
      <c r="M68" s="205"/>
      <c r="N68" s="205"/>
      <c r="O68" s="205"/>
      <c r="P68" s="205"/>
      <c r="Q68" s="205"/>
      <c r="R68" s="205" t="s">
        <v>172</v>
      </c>
      <c r="S68" s="208"/>
      <c r="T68" s="205"/>
      <c r="U68" s="205"/>
      <c r="V68" s="205"/>
      <c r="W68" s="205"/>
      <c r="X68" s="205"/>
      <c r="Y68" s="205"/>
      <c r="Z68" s="205"/>
      <c r="AA68" s="205"/>
      <c r="AB68" s="205"/>
      <c r="AC68" s="205"/>
      <c r="AD68" s="205"/>
      <c r="AE68" s="203"/>
      <c r="AF68" s="203"/>
      <c r="AG68" s="203"/>
      <c r="AH68" s="203"/>
      <c r="AI68" s="203"/>
      <c r="AJ68" s="203"/>
      <c r="AK68" s="203"/>
      <c r="AL68" s="206" t="s">
        <v>173</v>
      </c>
      <c r="AM68" s="206"/>
      <c r="AN68" s="206"/>
      <c r="AO68" s="206"/>
      <c r="AP68" s="206"/>
      <c r="AQ68" s="207"/>
      <c r="AR68" s="206"/>
      <c r="AS68" s="206"/>
      <c r="AT68" s="206"/>
      <c r="AU68" s="206"/>
      <c r="AV68" s="206"/>
      <c r="AW68" s="206"/>
      <c r="AX68" s="206"/>
      <c r="AY68" s="203"/>
      <c r="AZ68" s="103"/>
      <c r="BA68" s="203"/>
      <c r="BB68" s="203"/>
      <c r="BC68" s="203"/>
      <c r="BD68" s="203"/>
      <c r="BE68" s="203"/>
      <c r="BF68" s="203"/>
      <c r="BG68" s="203"/>
      <c r="BH68" s="203"/>
      <c r="BI68" s="203"/>
      <c r="BJ68" s="203"/>
      <c r="BK68" s="203"/>
      <c r="BL68" s="203"/>
      <c r="BM68" s="203"/>
      <c r="BN68" s="203"/>
      <c r="BO68" s="203"/>
      <c r="BP68" s="203"/>
      <c r="BQ68" s="203"/>
      <c r="BR68" s="203"/>
      <c r="BS68" s="203"/>
      <c r="BT68" s="203"/>
      <c r="BU68" s="203"/>
      <c r="BV68" s="203"/>
      <c r="BW68" s="203"/>
      <c r="BX68" s="203"/>
      <c r="BY68" s="203"/>
      <c r="BZ68" s="203"/>
      <c r="CA68" s="203"/>
      <c r="CB68" s="203"/>
      <c r="CC68" s="203"/>
      <c r="CD68" s="203"/>
      <c r="CE68" s="203"/>
      <c r="CF68" s="203"/>
      <c r="CG68" s="203"/>
      <c r="CH68" s="203"/>
      <c r="CI68" s="203"/>
      <c r="CJ68" s="203"/>
    </row>
    <row r="69" spans="1:88" ht="20.25" x14ac:dyDescent="0.3">
      <c r="B69" s="2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5"/>
      <c r="AB69" s="205"/>
      <c r="AC69" s="205"/>
      <c r="AD69" s="205"/>
      <c r="AE69" s="203"/>
      <c r="AF69" s="203"/>
      <c r="AG69" s="203"/>
      <c r="AH69" s="203"/>
      <c r="AI69" s="203"/>
      <c r="AJ69" s="203"/>
      <c r="AK69" s="203"/>
      <c r="AL69" s="208"/>
      <c r="AM69" s="208"/>
      <c r="AN69" s="208"/>
      <c r="AO69" s="208"/>
      <c r="AP69" s="208"/>
      <c r="AQ69" s="209"/>
      <c r="AR69" s="208"/>
      <c r="AS69" s="208"/>
      <c r="AT69" s="208"/>
      <c r="AU69" s="208"/>
      <c r="AV69" s="208"/>
      <c r="AW69" s="208"/>
      <c r="AX69" s="208"/>
      <c r="AY69" s="203"/>
      <c r="AZ69" s="203"/>
      <c r="BA69" s="203"/>
      <c r="BB69" s="203"/>
      <c r="BC69" s="203"/>
      <c r="BD69" s="203"/>
      <c r="BE69" s="203"/>
      <c r="BF69" s="203"/>
      <c r="BG69" s="203"/>
      <c r="BH69" s="203"/>
      <c r="BI69" s="203"/>
      <c r="BJ69" s="203"/>
      <c r="BK69" s="203"/>
      <c r="BL69" s="203"/>
      <c r="BM69" s="203"/>
      <c r="BN69" s="203"/>
      <c r="BO69" s="203"/>
      <c r="BP69" s="203"/>
      <c r="BQ69" s="203"/>
      <c r="BR69" s="203"/>
      <c r="BS69" s="203"/>
      <c r="BT69" s="203"/>
      <c r="BU69" s="203"/>
      <c r="BV69" s="203"/>
      <c r="BW69" s="203"/>
      <c r="BX69" s="203"/>
      <c r="BY69" s="203"/>
      <c r="BZ69" s="203"/>
      <c r="CA69" s="203"/>
      <c r="CB69" s="203"/>
      <c r="CC69" s="203"/>
      <c r="CD69" s="203"/>
      <c r="CE69" s="203"/>
      <c r="CF69" s="203"/>
      <c r="CG69" s="203"/>
      <c r="CH69" s="203"/>
      <c r="CI69" s="203"/>
      <c r="CJ69" s="203"/>
    </row>
    <row r="70" spans="1:88" ht="47.25" customHeight="1" x14ac:dyDescent="0.3">
      <c r="B70" s="4" t="s">
        <v>174</v>
      </c>
      <c r="C70" s="205"/>
      <c r="D70" s="205"/>
      <c r="E70" s="205"/>
      <c r="F70" s="205"/>
      <c r="G70" s="205"/>
      <c r="H70" s="292" t="s">
        <v>175</v>
      </c>
      <c r="I70" s="292"/>
      <c r="J70" s="292"/>
      <c r="K70" s="205"/>
      <c r="L70" s="205"/>
      <c r="M70" s="205"/>
      <c r="N70" s="205"/>
      <c r="O70" s="205"/>
      <c r="P70" s="205"/>
      <c r="Q70" s="205"/>
      <c r="R70" s="205"/>
      <c r="S70" s="208"/>
      <c r="T70" s="205"/>
      <c r="U70" s="205"/>
      <c r="V70" s="205"/>
      <c r="W70" s="205"/>
      <c r="X70" s="205"/>
      <c r="Y70" s="205"/>
      <c r="Z70" s="205"/>
      <c r="AA70" s="205"/>
      <c r="AB70" s="205"/>
      <c r="AC70" s="205"/>
      <c r="AD70" s="205"/>
      <c r="AE70" s="203"/>
      <c r="AF70" s="203"/>
      <c r="AG70" s="203"/>
      <c r="AH70" s="203"/>
      <c r="AI70" s="203"/>
      <c r="AJ70" s="203"/>
      <c r="AK70" s="203"/>
      <c r="AL70" s="208" t="s">
        <v>176</v>
      </c>
      <c r="AM70" s="208"/>
      <c r="AN70" s="208"/>
      <c r="AO70" s="208"/>
      <c r="AP70" s="208"/>
      <c r="AQ70" s="209"/>
      <c r="AR70" s="208"/>
      <c r="AS70" s="208"/>
      <c r="AT70" s="208"/>
      <c r="AU70" s="208"/>
      <c r="AV70" s="208"/>
      <c r="AW70" s="208"/>
      <c r="AX70" s="208"/>
      <c r="AY70" s="203"/>
      <c r="AZ70" s="203"/>
      <c r="BA70" s="203"/>
      <c r="BB70" s="203"/>
      <c r="BC70" s="203"/>
      <c r="BD70" s="203"/>
      <c r="BE70" s="203"/>
      <c r="BF70" s="203"/>
      <c r="BG70" s="203"/>
      <c r="BH70" s="203"/>
      <c r="BI70" s="203"/>
      <c r="BJ70" s="203"/>
      <c r="BK70" s="203"/>
      <c r="BL70" s="203"/>
      <c r="BM70" s="203"/>
      <c r="BN70" s="203"/>
      <c r="BO70" s="203"/>
      <c r="BP70" s="208"/>
      <c r="BQ70" s="208"/>
      <c r="BR70" s="203"/>
      <c r="BS70" s="203"/>
      <c r="BT70" s="203"/>
      <c r="BU70" s="203"/>
      <c r="BV70" s="203"/>
      <c r="BW70" s="203"/>
      <c r="BX70" s="203"/>
      <c r="BY70" s="203"/>
      <c r="BZ70" s="203"/>
      <c r="CA70" s="203"/>
      <c r="CB70" s="203"/>
      <c r="CC70" s="203"/>
      <c r="CD70" s="203"/>
      <c r="CE70" s="203"/>
      <c r="CF70" s="203"/>
      <c r="CG70" s="203"/>
      <c r="CH70" s="203"/>
      <c r="CI70" s="203"/>
      <c r="CJ70" s="203"/>
    </row>
    <row r="71" spans="1:88" ht="20.25" x14ac:dyDescent="0.3">
      <c r="C71" s="203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203"/>
      <c r="Z71" s="203"/>
      <c r="AA71" s="203"/>
      <c r="AB71" s="203"/>
      <c r="AC71" s="203"/>
      <c r="AD71" s="203"/>
      <c r="AE71" s="203"/>
      <c r="AF71" s="203"/>
      <c r="AG71" s="203"/>
      <c r="AH71" s="203"/>
      <c r="AI71" s="203"/>
      <c r="AJ71" s="203"/>
      <c r="AK71" s="203"/>
      <c r="AL71" s="208"/>
      <c r="AM71" s="208"/>
      <c r="AN71" s="208"/>
      <c r="AO71" s="208"/>
      <c r="AP71" s="208"/>
      <c r="AQ71" s="209"/>
      <c r="AR71" s="208"/>
      <c r="AS71" s="208"/>
      <c r="AT71" s="208"/>
      <c r="AU71" s="208"/>
      <c r="AV71" s="208"/>
      <c r="AW71" s="208"/>
      <c r="AX71" s="208"/>
      <c r="AY71" s="203"/>
      <c r="AZ71" s="203"/>
      <c r="BA71" s="203"/>
      <c r="BB71" s="203"/>
      <c r="BC71" s="203"/>
      <c r="BD71" s="203"/>
      <c r="BE71" s="203"/>
      <c r="BF71" s="203"/>
      <c r="BG71" s="203"/>
      <c r="BH71" s="203"/>
      <c r="BI71" s="203"/>
      <c r="BJ71" s="203"/>
      <c r="BK71" s="203"/>
      <c r="BL71" s="203"/>
      <c r="BM71" s="203"/>
      <c r="BN71" s="203"/>
      <c r="BO71" s="203"/>
      <c r="BP71" s="208"/>
      <c r="BQ71" s="208"/>
      <c r="BR71" s="203"/>
      <c r="BS71" s="203"/>
      <c r="BT71" s="203"/>
      <c r="BU71" s="203"/>
      <c r="BV71" s="203"/>
      <c r="BW71" s="203"/>
      <c r="BX71" s="203"/>
      <c r="BY71" s="203"/>
      <c r="BZ71" s="203"/>
      <c r="CA71" s="203"/>
      <c r="CB71" s="203"/>
      <c r="CC71" s="203"/>
      <c r="CD71" s="203"/>
      <c r="CE71" s="203"/>
      <c r="CF71" s="203"/>
      <c r="CG71" s="203"/>
      <c r="CH71" s="203"/>
      <c r="CI71" s="203"/>
      <c r="CJ71" s="203"/>
    </row>
    <row r="72" spans="1:88" ht="14.25" customHeight="1" x14ac:dyDescent="0.3">
      <c r="B72" s="210">
        <v>46017</v>
      </c>
      <c r="AL72" s="4" t="s">
        <v>177</v>
      </c>
      <c r="AM72" s="4"/>
      <c r="AN72" s="4"/>
      <c r="AO72" s="4"/>
      <c r="AP72" s="4"/>
      <c r="AQ72" s="211"/>
      <c r="AR72" s="4"/>
      <c r="AS72" s="4"/>
      <c r="AT72" s="4"/>
      <c r="AU72" s="4"/>
      <c r="AV72" s="4"/>
      <c r="AW72" s="4"/>
      <c r="AX72" s="4"/>
      <c r="BP72" s="4"/>
      <c r="BQ72" s="4"/>
    </row>
    <row r="73" spans="1:88" x14ac:dyDescent="0.2">
      <c r="BP73" s="2"/>
      <c r="BQ73" s="2"/>
    </row>
  </sheetData>
  <mergeCells count="58">
    <mergeCell ref="H70:J70"/>
    <mergeCell ref="H68:J68"/>
    <mergeCell ref="K6:L6"/>
    <mergeCell ref="H4:H6"/>
    <mergeCell ref="K7:L7"/>
    <mergeCell ref="AD4:AE6"/>
    <mergeCell ref="AC4:AC6"/>
    <mergeCell ref="K1:BH1"/>
    <mergeCell ref="B2:BG2"/>
    <mergeCell ref="B3:BG3"/>
    <mergeCell ref="A4:B4"/>
    <mergeCell ref="P4:P6"/>
    <mergeCell ref="S4:T4"/>
    <mergeCell ref="C5:D5"/>
    <mergeCell ref="S5:T5"/>
    <mergeCell ref="C6:D6"/>
    <mergeCell ref="S6:T6"/>
    <mergeCell ref="AU4:AU6"/>
    <mergeCell ref="BC6:BD6"/>
    <mergeCell ref="AP4:AP6"/>
    <mergeCell ref="AM4:AM6"/>
    <mergeCell ref="AI6:AJ6"/>
    <mergeCell ref="BF4:BF6"/>
    <mergeCell ref="BC4:BD4"/>
    <mergeCell ref="AY4:AZ6"/>
    <mergeCell ref="AX4:AX6"/>
    <mergeCell ref="BC5:BD5"/>
    <mergeCell ref="BP7:BQ7"/>
    <mergeCell ref="M7:N7"/>
    <mergeCell ref="P7:R7"/>
    <mergeCell ref="S7:T7"/>
    <mergeCell ref="C8:D8"/>
    <mergeCell ref="C7:D7"/>
    <mergeCell ref="BR7:BS7"/>
    <mergeCell ref="BV6:BW6"/>
    <mergeCell ref="BV7:BW7"/>
    <mergeCell ref="AD8:AE8"/>
    <mergeCell ref="AI8:AJ8"/>
    <mergeCell ref="AD7:AE7"/>
    <mergeCell ref="AI7:AJ7"/>
    <mergeCell ref="AY8:AZ8"/>
    <mergeCell ref="BC8:BD8"/>
    <mergeCell ref="AY7:AZ7"/>
    <mergeCell ref="BC7:BD7"/>
    <mergeCell ref="BN4:BO6"/>
    <mergeCell ref="BP4:BP6"/>
    <mergeCell ref="BN7:BO7"/>
    <mergeCell ref="BN8:BO8"/>
    <mergeCell ref="BP8:BQ8"/>
    <mergeCell ref="CF5:CG5"/>
    <mergeCell ref="CE4:CE6"/>
    <mergeCell ref="CA4:CB6"/>
    <mergeCell ref="CF4:CG4"/>
    <mergeCell ref="CF8:CG8"/>
    <mergeCell ref="CA8:CB8"/>
    <mergeCell ref="CF7:CG7"/>
    <mergeCell ref="CA7:CB7"/>
    <mergeCell ref="CF6:CG6"/>
  </mergeCells>
  <pageMargins left="0.433070868253708" right="0.23622046411037401" top="0.39370077848434398" bottom="0.35433068871498102" header="0.31496062874794001" footer="0.35433068871498102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Accountant</dc:creator>
  <cp:lastModifiedBy>Accountant</cp:lastModifiedBy>
  <cp:lastPrinted>2025-12-29T09:26:37Z</cp:lastPrinted>
  <dcterms:created xsi:type="dcterms:W3CDTF">2025-04-29T07:13:49Z</dcterms:created>
  <dcterms:modified xsi:type="dcterms:W3CDTF">2025-12-29T09:27:14Z</dcterms:modified>
</cp:coreProperties>
</file>